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255" windowWidth="28635" windowHeight="1368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SOPS!$B$1:$L$247</definedName>
    <definedName name="Print_Area" localSheetId="0">SOPS!$B$1:$L$166</definedName>
    <definedName name="Print_Titles" localSheetId="0">SOPS!$9:$12</definedName>
  </definedNames>
  <calcPr calcId="145621"/>
</workbook>
</file>

<file path=xl/calcChain.xml><?xml version="1.0" encoding="utf-8"?>
<calcChain xmlns="http://schemas.openxmlformats.org/spreadsheetml/2006/main">
  <c r="L218" i="1" l="1"/>
  <c r="J218" i="1"/>
  <c r="J247" i="1" l="1"/>
  <c r="L242" i="1"/>
  <c r="J242" i="1"/>
  <c r="L238" i="1"/>
  <c r="J238" i="1"/>
  <c r="L234" i="1"/>
  <c r="J234" i="1"/>
  <c r="L230" i="1"/>
  <c r="J230" i="1"/>
  <c r="L226" i="1"/>
  <c r="J226" i="1"/>
  <c r="L222" i="1"/>
  <c r="L247" i="1" s="1"/>
  <c r="J222" i="1"/>
  <c r="L215" i="1"/>
  <c r="J215" i="1"/>
  <c r="L210" i="1"/>
  <c r="J210" i="1"/>
  <c r="L206" i="1"/>
  <c r="J206" i="1"/>
  <c r="J203" i="1"/>
  <c r="L198" i="1"/>
  <c r="L203" i="1" s="1"/>
  <c r="J198" i="1"/>
  <c r="L195" i="1"/>
  <c r="J195" i="1"/>
  <c r="L190" i="1"/>
  <c r="J190" i="1"/>
  <c r="J187" i="1"/>
  <c r="L182" i="1"/>
  <c r="L187" i="1" s="1"/>
  <c r="J182" i="1"/>
  <c r="J179" i="1"/>
  <c r="L174" i="1"/>
  <c r="J174" i="1"/>
  <c r="L170" i="1"/>
  <c r="J170" i="1"/>
  <c r="L166" i="1"/>
  <c r="L179" i="1" s="1"/>
  <c r="J166" i="1"/>
  <c r="J163" i="1"/>
  <c r="L158" i="1"/>
  <c r="J158" i="1"/>
  <c r="L154" i="1"/>
  <c r="J154" i="1"/>
  <c r="L150" i="1"/>
  <c r="L163" i="1" s="1"/>
  <c r="J150" i="1"/>
  <c r="J147" i="1"/>
  <c r="L142" i="1"/>
  <c r="J142" i="1"/>
  <c r="L138" i="1"/>
  <c r="J138" i="1"/>
  <c r="L134" i="1"/>
  <c r="J134" i="1"/>
  <c r="L130" i="1"/>
  <c r="J130" i="1"/>
  <c r="L126" i="1"/>
  <c r="J126" i="1"/>
  <c r="L122" i="1"/>
  <c r="J122" i="1"/>
  <c r="L118" i="1"/>
  <c r="J118" i="1"/>
  <c r="L114" i="1"/>
  <c r="J114" i="1"/>
  <c r="L110" i="1"/>
  <c r="J110" i="1"/>
  <c r="L106" i="1"/>
  <c r="L147" i="1" s="1"/>
  <c r="J106" i="1"/>
  <c r="L103" i="1"/>
  <c r="J103" i="1"/>
  <c r="L98" i="1"/>
  <c r="J98" i="1"/>
  <c r="L94" i="1"/>
  <c r="J94" i="1"/>
  <c r="J91" i="1"/>
  <c r="L86" i="1"/>
  <c r="J86" i="1"/>
  <c r="L82" i="1"/>
  <c r="J82" i="1"/>
  <c r="L78" i="1"/>
  <c r="J78" i="1"/>
  <c r="L74" i="1"/>
  <c r="J74" i="1"/>
  <c r="L70" i="1"/>
  <c r="J70" i="1"/>
  <c r="L66" i="1"/>
  <c r="J66" i="1"/>
  <c r="L62" i="1"/>
  <c r="J62" i="1"/>
  <c r="L58" i="1"/>
  <c r="J58" i="1"/>
  <c r="L54" i="1"/>
  <c r="J54" i="1"/>
  <c r="L50" i="1"/>
  <c r="J50" i="1"/>
  <c r="L46" i="1"/>
  <c r="J46" i="1"/>
  <c r="L42" i="1"/>
  <c r="L91" i="1" s="1"/>
  <c r="J42" i="1"/>
  <c r="J39" i="1"/>
  <c r="L34" i="1"/>
  <c r="J34" i="1"/>
  <c r="L30" i="1"/>
  <c r="J30" i="1"/>
  <c r="L26" i="1"/>
  <c r="J26" i="1"/>
  <c r="L22" i="1"/>
  <c r="L39" i="1" s="1"/>
  <c r="J22" i="1"/>
  <c r="L19" i="1"/>
  <c r="J19" i="1"/>
  <c r="L14" i="1"/>
  <c r="K2" i="1" s="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<sst xmlns="http://schemas.openxmlformats.org/spreadsheetml/2006/main" count="606" uniqueCount="246">
  <si>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</si>
  <si>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</si>
  <si>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</si>
  <si>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</si>
  <si>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</si>
  <si>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</si>
  <si>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</si>
  <si>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</si>
  <si>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</si>
  <si>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</si>
  <si>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</si>
  <si>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</si>
  <si>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</si>
  <si>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</si>
  <si>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</si>
  <si>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</si>
  <si>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</si>
  <si>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</si>
  <si>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</si>
  <si>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</si>
  <si>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</si>
  <si>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</si>
  <si>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</si>
  <si>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</si>
  <si>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</si>
  <si>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</si>
  <si>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</si>
  <si>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</si>
  <si>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</si>
  <si>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</si>
  <si>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</si>
  <si>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</si>
  <si>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</si>
  <si>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</si>
  <si>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</si>
  <si>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</si>
  <si>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</si>
  <si>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</si>
  <si>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</si>
  <si>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</si>
  <si>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</si>
  <si>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</si>
  <si>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</si>
  <si>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</si>
  <si>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</si>
  <si>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</si>
  <si>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</si>
  <si>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</si>
  <si>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</si>
  <si>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</si>
  <si>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</si>
  <si>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</si>
  <si>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</si>
  <si>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</si>
  <si>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</si>
  <si>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</si>
  <si>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</si>
  <si>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</si>
  <si>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</si>
  <si>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</si>
  <si>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</si>
  <si>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</si>
  <si>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</si>
  <si>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</si>
  <si>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</si>
  <si>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</si>
  <si>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</si>
  <si>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</si>
  <si>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</si>
  <si>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</si>
  <si>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</si>
  <si>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</si>
  <si>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</si>
  <si>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</si>
  <si>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</si>
  <si>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</si>
  <si>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</si>
  <si>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</si>
  <si>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</si>
  <si>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</si>
  <si>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</si>
  <si>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</si>
  <si>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</si>
  <si>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</si>
  <si>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</si>
  <si>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</si>
  <si>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</si>
  <si>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</si>
  <si>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</si>
  <si>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</si>
  <si>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</si>
  <si>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</si>
  <si>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</si>
  <si>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</si>
  <si>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</si>
  <si>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</si>
  <si>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</si>
  <si>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</si>
  <si>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2.10.2018</t>
  </si>
  <si>
    <t>SO 06-20-02</t>
  </si>
  <si>
    <t>Mstětice - Praha Horní Počernice, železniční most - podchod pro pěší v km 16,183</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</si>
  <si>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</si>
  <si>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</si>
  <si>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</si>
  <si>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</si>
  <si>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</si>
  <si>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</si>
  <si>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</si>
  <si>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</si>
  <si>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(800,547-212,845)*1,9</t>
  </si>
  <si>
    <t>Technická specifikace položky odpovídá příslušné cenové soustavě</t>
  </si>
  <si>
    <t>HLOUBENÍ JAM ZAPAŽ I NEPAŽ TŘ. I, ODVOZ DO 1KM</t>
  </si>
  <si>
    <t>M3</t>
  </si>
  <si>
    <t>1: výkop pro zpětný zásyp; 212,845</t>
  </si>
  <si>
    <t>HLOUBENÍ JAM ZAPAŽ I NEPAŽ TŘ. I, ODVOZ DO 12KM</t>
  </si>
  <si>
    <t>1: příl. č. 101_x000D_
2: 1. etapa; 35,200*3,35+44,168*5,5+44,168*0,93/2+44,168*(0,93+3,575)/2/2_x000D_
3: 2. etapa; 35,200*2,75+44,168*5,6+44,168*0,93/2+3,48*0,93*2,93/2_x000D_
4: odpočet zpětného zásypu; -212,845</t>
  </si>
  <si>
    <t>ULOŽENÍ SYPANINY DO NÁSYPŮ A NA SKLÁDKY BEZ ZHUTNĚNÍ</t>
  </si>
  <si>
    <t>1: přebytek výkopu; 800,547-212,845</t>
  </si>
  <si>
    <t>ZÁSYP JAM A RÝH ZEMINOU SE ZHUTNĚNÍM</t>
  </si>
  <si>
    <t>1: zásyp kolem schodišť; 9,928*3,3*2+(2,856+8,744)*(9,1+16,3)/2</t>
  </si>
  <si>
    <t>Základy</t>
  </si>
  <si>
    <t>SANAČNÍ VRSTVY Z KAMENIVA DRCENÉHO</t>
  </si>
  <si>
    <t>1: obsyp drenáže, příl. č. 003 a 004; 10,25*2*0,238</t>
  </si>
  <si>
    <t>ZÁPOROVÉ PAŽENÍ Z KOVU DOČASNÉ</t>
  </si>
  <si>
    <t>1: příl. č. 101, zápory pažení HEB 160 _x000D_
2: 1. etapa; 157,4*0,0426_x000D_
3: 2. etapa; 79,5*0,0426_x000D_
4: příl. č. 101, převázky 2xU240_x000D_
5: 1. a 2. etapa; (17,7+26,2)*2*0,0332_x000D_
6: příl. č. 101, sloupky U300, P 500/500/25, převázky 2xU160_x000D_
7: 2. etapa; 3*1,2*0,0462+3*0,5*0,5*0,025*7,850+3*0,8*2*0,0188</t>
  </si>
  <si>
    <t>VÝDŘEVA ZÁPOROVÉHO PAŽENÍ DOČASNÁ (KUBATURA)</t>
  </si>
  <si>
    <t>1: příl. č. 101, pažiny tl. 80mm; (64,799+52,392)*0,08_x000D_
2: příl. č. 101, pražce, zajištění kolejového lože; 3,7*0,15*1,2</t>
  </si>
  <si>
    <t>VRTY PRO KOTVENÍ, INJEKTÁŽ A MIKROPILOTY NA POVRCHU TŘ. II D DO 150MM</t>
  </si>
  <si>
    <t>M</t>
  </si>
  <si>
    <t>1: příl. č. 101, vrty pro kotvy záporového pažení_x000D_
2: 1. etapa; 8*11,0_x000D_
3: 2. etapa; 4*11,0+8*5,0</t>
  </si>
  <si>
    <t>VRTY PRO PILOTY TŘ. I D DO 300MM</t>
  </si>
  <si>
    <t>1: příl. č. 101, vrty pro zápory záporové stěny, 1. a 2. etapa; 123,36+72,09</t>
  </si>
  <si>
    <t>ZÁKLADY ZE ŽELEZOBETONU DO C25/30 (B30)</t>
  </si>
  <si>
    <t>1: příl. č. 102, základová ŽB deska C25/30; 9,295*4,22*0,2+(3,97+0,85+3,97+0,14)*4,52*0,2-(9,295*2+3,47*2+4,52*2)*0,5*0,05/2</t>
  </si>
  <si>
    <t>VÝZTUŽ ZÁKLADŮ Z OCELI 10505, B500B</t>
  </si>
  <si>
    <t>1: příloha 102, výztuž základové ŽB desky, kozlíky; 79,2*0,395/1000</t>
  </si>
  <si>
    <t>VÝZTUŽ ZÁKLADŮ Z KARI SÍTÍ</t>
  </si>
  <si>
    <t>1: příl. č. 102, výztuž základové ŽB desky, kari síť 8/8-100/100 mm; 1042,8/1000</t>
  </si>
  <si>
    <t>KOTVENÍ NA POVRCHU Z BETONÁŘSKÉ VÝZTUŽE DL. DO 4M</t>
  </si>
  <si>
    <t>KUS</t>
  </si>
  <si>
    <t>1: příl. č. 101, táhla zajištění kolejového lože;; 3</t>
  </si>
  <si>
    <t>KOTVENÍ NA POVRCHU Z PŘEDPÍNACÍ VÝZTUŽE DL. DO 5M</t>
  </si>
  <si>
    <t>1: příl. č. 101, kotvy záporového pažení_x000D_
2: 2. etapa, K16-K23; 8</t>
  </si>
  <si>
    <t>KOTVENÍ NA POVRCHU Z PŘEDPÍNACÍ VÝZTUŽE DL. DO 10M</t>
  </si>
  <si>
    <t>1: příl. č. 101, kotvy záporového pažení_x000D_
2: 1. etapa; 8_x000D_
3: 2. etapa, K9-K12; 4</t>
  </si>
  <si>
    <t>PŘÍPLATEK ZA DALŠÍ 1M KOTVENÍ NA POVRCHU Z PŘEDPÍNACÍ VÝZTUŽE</t>
  </si>
  <si>
    <t>1: příl. č. 101, kotvy záporového pažení, příplatek za 1 m délky_x000D_
2: 1. etapa; 8_x000D_
3: 2. etapa, K9-K12; 4</t>
  </si>
  <si>
    <t>Svislé konstrukce</t>
  </si>
  <si>
    <t>MOSTNÍ RÁMOVÉ KONSTRUKCE ZE ŽELEZOBETONU C30/37</t>
  </si>
  <si>
    <t>1: příl. č. 301, konstrukce podchodu_x000D_
2: tubus; 35,035*3,1-28,813*2,5_x000D_
3: schodiště, řez B-B; 43,313*3,3-37,006*2,5-6,978*0,4-21,802*0,1*2_x000D_
4: schodiště, řez C-C; 45,354*3,3-38,555*2,5-8,228*0,4-21,861*0,1*2</t>
  </si>
  <si>
    <t>VÝZTUŽ MOSTNÍ RÁMOVÉ KONSTRUKCE Z OCELI 10505, B500B</t>
  </si>
  <si>
    <t>1: příl.č. 302.1, dilatační díl 1 a 2; 12798,31/1000_x000D_
2: příl. č. 303.1, dilatační díl 3 a 4; 13282,14/1000</t>
  </si>
  <si>
    <t>Vodorovné konstrukce</t>
  </si>
  <si>
    <t>SCHODIŠŤOVÉ STUPNĚ, ZE ŽELEZOBETONU DO C30/37 (B37)</t>
  </si>
  <si>
    <t>1: příl. č. 005, stupně schodišť z betonu C30/37; 1,385*2,5*2</t>
  </si>
  <si>
    <t>PODKLADNÍ A VÝPLŇOVÉ VRSTVY Z PROSTÉHO BETONU C12/15</t>
  </si>
  <si>
    <t>1: příl. č. 102 a 005, podkladní beton C12/15; 9,295*4,52*0,15+(4,18+0,85)*4,87*0,15+(4,18+0,14)*4,87*0,15</t>
  </si>
  <si>
    <t>PODKLADNÍ A VÝPLŇOVÉ VRSTVY Z PROSTÉHO BETONU C16/20</t>
  </si>
  <si>
    <t>1: výplňový beton C16/20, příl. č. 005; 3,1*2,5*0,74+3,1*2,5*0,24+(0,38+0,88)/2*2,5*0,5+11,05*2,5*0,24-15,55*0,17*0,06-0,5*0,6*0,24</t>
  </si>
  <si>
    <t>PODKLADNÍ A VÝPLŇOVÉ VRSTVY Z PROSTÉHO BETONU C25/30</t>
  </si>
  <si>
    <t>1: podkladní beton C25/30, pod drenáž, příl. č. 003 a 004;  (10,25+16,65)*3,9*(0,2+0,25)/2_x000D_
2: probetonování zpětného spoje, příl. č. 003 a 004; 2,921*10,25*2+3,134*3,3*2+(3,101+3,202)*(9,1+5,4)/2+0,623*4,3*2+0,623*4,4*2*2</t>
  </si>
  <si>
    <t>PODKL A VÝPLŇ VRSTVY ZE ŽELEZOBET DO C25/30 (B30)</t>
  </si>
  <si>
    <t>1: příl. č. 102 a 005, podkladní beton C20/25, pod schodišti; (8,75+9,25)*4,1*0,2</t>
  </si>
  <si>
    <t>VÝZTUŽ PODKL VRSTEV Z OCELI 10505, B500B</t>
  </si>
  <si>
    <t>1: příloha 102, výztuž podkladního betonu pod schodišti, kozlíky; 74,3*0,395/1000</t>
  </si>
  <si>
    <t>VÝZTUŽ PODKL VRSTEV Z KARI-SÍTÍ</t>
  </si>
  <si>
    <t>1: příloha 102, výztuž podkladního betonu pod schodišti, kari síť 8/8-100/100 mm (vč. 10% přesahy); 1327,2/1000</t>
  </si>
  <si>
    <t>VYROVNÁVACÍ A SPÁDOVÝ ŽELEZOBETON C30/37</t>
  </si>
  <si>
    <t>1: tvrdá ochrana izolace_x000D_
2: příl. č. 102, 004 a 005, izolace na základové ŽB desce; 9,295*4,22*0,05+(3,97+0,85+3,97+0,14)*4,52*0,05_x000D_
3: příl. č. 102, 004 a 005, izolace na podkladním betonu pod schodišti; (8,75+9,25)*4,1*0,05_x000D_
4: příl. č. 004 a 005, izolace na horní desce; 10,25*3,1*0,05</t>
  </si>
  <si>
    <t>VÝZTUŽ VYROVNÁVACÍHO A SPÁDOVÉHO BETONU Z KARI SÍTÍ</t>
  </si>
  <si>
    <t>1: výztuž tvrdé ochrany izolace, kari síť 4x4-100x100 mm, 1,98kg/m2_x000D_
2: příl. č. 102, 004 a 005, izolace na základové ŽB desce; 9,295*4,22*0,00198*1,2+(3,97+0,85+3,97+0,14)*4,52*0,00198*1,2_x000D_
3: příl. č. 102, 004 a 005, izolace na podkladním betonu pod schodišti; (8,75+9,25)*4,1*0,00198*1,2_x000D_
4: příl. č. 004 a 005, izolace na horní desce; 10,25*3,1*0,00198*1,2</t>
  </si>
  <si>
    <t>VÝPLŇ ZA OPĚRAMI A ZDMI Z KAMENIVA DRCENÉHO</t>
  </si>
  <si>
    <t>1: příl. č. 003 a 004, přechodové klíny za tubusem podchodu;  4,126*10,25*2</t>
  </si>
  <si>
    <t>Komunikace</t>
  </si>
  <si>
    <t>VOZOVKOVÉ VRSTVY ZE ŠTĚRKODRTI TL. DO 150MM</t>
  </si>
  <si>
    <t>M2</t>
  </si>
  <si>
    <t>1: příl. č. 003 a 005, podklad zámkové dlažby ze štěrkodrti tl. 150 mm; 2,0*(5,55+6,6)</t>
  </si>
  <si>
    <t>575D51</t>
  </si>
  <si>
    <t>LITÝ ASFALT MA I (SILNICE) 8 TL. 40MM MODIFIK</t>
  </si>
  <si>
    <t>1: v tubusu, příl. č. 004 a 005; 3,1*2,5*2+11,05*2,5-15,55*0,17-0,6*0,5</t>
  </si>
  <si>
    <t>KRYTY Z BETON DLAŽDIC SE ZÁMKEM ŠEDÝCH TL 60MM DO LOŽE Z KAM</t>
  </si>
  <si>
    <t>1: příl. č. 003 a 005, zámková dlažba tl. 60 mm, vč. lože ze štěrkopísku tl. 300 mm; 2,0*(5,55+6,6)</t>
  </si>
  <si>
    <t>Izolace proti vodě</t>
  </si>
  <si>
    <t>R711001-2091a</t>
  </si>
  <si>
    <t>Firemní balíčky</t>
  </si>
  <si>
    <t>IZOLACE SVI 1a</t>
  </si>
  <si>
    <t>m2</t>
  </si>
  <si>
    <t>1: příl. č. 102, 004 a 005, izolace na základové ŽB desce; 9,295*4,22+(3,97+0,85+3,97+0,14)*4,52_x000D_
2: příl. č. 102, 004 a 005, izolace na podkladním betonu pod schodišti; (8,75+9,25)*4,1_x000D_
3: příl. č. 004 a 005, izolace na horní desce; 10,25*3,1</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</si>
  <si>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</si>
  <si>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R711001-2093</t>
  </si>
  <si>
    <t>IZOLACE SVI 3</t>
  </si>
  <si>
    <t>1: příl. č. 003, 004 a 005, svislé plochy stěn tubusu a schodišť_x000D_
2: tubus; 10,25*3,4*2_x000D_
3: schodiště; 29,747*2*2-10,792*2_x000D_
4: zpětný spoj; 10,25*0,5*2+(3,3+0,5)*0,5*2+(3,1+0,5+0,5)*0,5*2+12,0*0,5*2*2-3,1*0,5*2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</si>
  <si>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</si>
  <si>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</si>
  <si>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</si>
  <si>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příl. č. 003 a 004, izolace zatažená pod rubovou drenáž; (10,25+16,65)*3,9</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</si>
  <si>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</si>
  <si>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Strojní vybavení</t>
  </si>
  <si>
    <t>ČERPADLA</t>
  </si>
  <si>
    <t>Obklady z kamene</t>
  </si>
  <si>
    <t>OBKLADY STĚN Z PŘÍROD KAMENE TVRDÉHO</t>
  </si>
  <si>
    <t>1: příloha 003 a 005_x000D_
2: obklad schodišťových stupňů; 10,72*2,5*2_x000D_
3: sokly podél schodišť; 8,25*0,15*2*2</t>
  </si>
  <si>
    <t>Nátěry</t>
  </si>
  <si>
    <t>7838H</t>
  </si>
  <si>
    <t>NÁTĚRY BETON KONSTR ANTIGRAFITI</t>
  </si>
  <si>
    <t>1: ANTIGRAFITTY NÁTĚR_x000D_
2: nátěry do výšky 3,0 m, v podchodu ke stropu_x000D_
3: stěny tubusu; 11,05*2,5*2_x000D_
4: stěny schodišť; (3,1*2+2,5)*3,0*2-2,5*2,5*2+(3,14+0,63)*3,0*2*2+3,06*(3,0+1,315)/2*2*2+(0,69+0,3)*1,315*2*2+(10,92*2+3,1)*1,1*2</t>
  </si>
  <si>
    <t>Trubní vedení</t>
  </si>
  <si>
    <t>POTRUBÍ Z TRUB OCELOVÝCH DN DO 80MM</t>
  </si>
  <si>
    <t>1: příloha 005, zabetonovaná trubka DN80 mm; 4,6+0,3</t>
  </si>
  <si>
    <t>POTRUBÍ DREN Z TRUB PLAST DN DO 150MM DĚROVANÝCH</t>
  </si>
  <si>
    <t>1: rubová příčná drenáž, příl. č. 003; 10,25+16,65</t>
  </si>
  <si>
    <t>Ostatní konstrukce a práce</t>
  </si>
  <si>
    <t>SILNIČNÍ A CHODNÍKOVÉ OBRUBY Z BETONOVÝCH OBRUBNÍKŮ ŠÍŘ 150MM</t>
  </si>
  <si>
    <t>1: příl. č. 003, obrubník zámkové dlažby; 3,4+2,0+5,55+2,0+4,4+2,0+6,6+2,0</t>
  </si>
  <si>
    <t>PŘÍKOPOVÉ ŽLABY Z BETON TVÁRNIC ŠÍŘ DO 600MM DO BETONU TL 100MM</t>
  </si>
  <si>
    <t>1: příl. č. 005, žlaby z betonových tvarovek; 11,0*2</t>
  </si>
  <si>
    <t>ŽLABY Z DÍLCŮ Z BETONU SVĚTLÉ ŠÍŘKY DO 100MM VČETNĚ MŘÍŽÍ</t>
  </si>
  <si>
    <t>1: příl. č. 003 a 006, liniový odvodňovací žlábek š. 100 mm s kompozitní mříží_x000D_
2: v tubusu; 15,55_x000D_
3: nad schodišti; 3,1+3,1</t>
  </si>
  <si>
    <t>DROBNÉ DOPLŇK KONSTR KOVOVÉ</t>
  </si>
  <si>
    <t>KG</t>
  </si>
  <si>
    <t>1: příl. č. 401, madla vč. PKO a kotvení; 194</t>
  </si>
  <si>
    <t>DROBNÉ DOPLŇK KONSTR KOVOVÉ NEREZ</t>
  </si>
  <si>
    <t>1: příl. č. 301, měřící body bludných proudů (2kg/kus); 4*2*2,0</t>
  </si>
  <si>
    <t>R93667-209k</t>
  </si>
  <si>
    <t>R 209</t>
  </si>
  <si>
    <t>LETOPOČET - VLYS DO BETONU</t>
  </si>
  <si>
    <t>Dodávka formy, osazení do bednění, ošetření separačním prostředkem, odbednění, začištění, příp. vyspravení sanační maltou</t>
  </si>
  <si>
    <t>S</t>
  </si>
  <si>
    <t>Celkem za 15</t>
  </si>
  <si>
    <t>Celkem za 10</t>
  </si>
  <si>
    <t>Celkem za 20</t>
  </si>
  <si>
    <t>Celkem za 30</t>
  </si>
  <si>
    <t>Celkem za 40</t>
  </si>
  <si>
    <t>Celkem za 50</t>
  </si>
  <si>
    <t>Celkem za 711</t>
  </si>
  <si>
    <t>Celkem za 724</t>
  </si>
  <si>
    <t>Celkem za 782</t>
  </si>
  <si>
    <t>Celkem za 783</t>
  </si>
  <si>
    <t>Celkem za 80</t>
  </si>
  <si>
    <t>Celkem za 90</t>
  </si>
  <si>
    <t>Radek Domkář</t>
  </si>
  <si>
    <t>SUDOP PRAHA a.s.</t>
  </si>
  <si>
    <t>SOUPIS PRACÍ</t>
  </si>
  <si>
    <t>Ostatní</t>
  </si>
  <si>
    <t>NIVELAČNÍ ZNAČKY KOVOVÉ</t>
  </si>
  <si>
    <t>1:viz TZ; 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</si>
</sst>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48"/>
  <sheetViews>
    <sheetView showGridLines="0" tabSelected="1" view="pageBreakPreview" zoomScale="85" zoomScaleNormal="85" zoomScaleSheetLayoutView="85" workbookViewId="0">
      <pane ySplit="12" topLeftCell="A212" activePane="bottomLeft" state="frozen"/>
      <selection activeCell="B1" sqref="B1"/>
      <selection pane="bottomLeft" activeCell="B1" sqref="B1:H1"/>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32" t="s">
        <v>242</v>
      </c>
      <c r="C1" s="133"/>
      <c r="D1" s="133"/>
      <c r="E1" s="133"/>
      <c r="F1" s="133"/>
      <c r="G1" s="133"/>
      <c r="H1" s="133"/>
      <c r="I1" s="83"/>
      <c r="J1" s="84"/>
      <c r="K1" s="42"/>
      <c r="L1" s="43" t="str">
        <f>D3</f>
        <v>SO 06-20-02</v>
      </c>
    </row>
    <row r="2" spans="1:15" s="13" customFormat="1" ht="57" customHeight="1" thickTop="1" thickBot="1" x14ac:dyDescent="0.3">
      <c r="B2" s="134" t="s">
        <v>10</v>
      </c>
      <c r="C2" s="135"/>
      <c r="D2" s="85"/>
      <c r="E2" s="46"/>
      <c r="F2" s="28" t="s">
        <v>96</v>
      </c>
      <c r="G2" s="44"/>
      <c r="H2" s="45"/>
      <c r="I2" s="136" t="s">
        <v>25</v>
      </c>
      <c r="J2" s="137"/>
      <c r="K2" s="138">
        <f>ROUND(SUBTOTAL(9,L13:L247),2)</f>
        <v>0</v>
      </c>
      <c r="L2" s="139"/>
    </row>
    <row r="3" spans="1:15" s="13" customFormat="1" ht="42.75" customHeight="1" thickTop="1" thickBot="1" x14ac:dyDescent="0.3">
      <c r="B3" s="86" t="s">
        <v>30</v>
      </c>
      <c r="C3" s="87"/>
      <c r="D3" s="88" t="s">
        <v>99</v>
      </c>
      <c r="E3" s="30"/>
      <c r="F3" s="29" t="s">
        <v>100</v>
      </c>
      <c r="G3" s="89"/>
      <c r="H3" s="90"/>
      <c r="I3" s="91"/>
      <c r="J3" s="92"/>
      <c r="K3" s="156"/>
      <c r="L3" s="157"/>
    </row>
    <row r="4" spans="1:15" s="13" customFormat="1" ht="18" customHeight="1" thickTop="1" x14ac:dyDescent="0.25">
      <c r="B4" s="142" t="s">
        <v>19</v>
      </c>
      <c r="C4" s="143"/>
      <c r="D4" s="144"/>
      <c r="E4" s="4" t="s">
        <v>39</v>
      </c>
      <c r="F4" s="41" t="s">
        <v>101</v>
      </c>
      <c r="G4" s="39"/>
      <c r="H4" s="40"/>
      <c r="I4" s="154" t="s">
        <v>28</v>
      </c>
      <c r="J4" s="155"/>
      <c r="K4" s="2">
        <v>821</v>
      </c>
      <c r="L4" s="3">
        <v>20</v>
      </c>
    </row>
    <row r="5" spans="1:15" s="13" customFormat="1" ht="18" customHeight="1" x14ac:dyDescent="0.25">
      <c r="B5" s="93" t="s">
        <v>26</v>
      </c>
      <c r="C5" s="94"/>
      <c r="D5" s="94"/>
      <c r="E5" s="4" t="s">
        <v>27</v>
      </c>
      <c r="F5" s="146" t="str">
        <f>IF((E5="Stádium 2"),"  Dokumentace pro územní řízení - DUR",(IF((E5="Stádium 3"),"  Projektová dokumentace (DOS/DSP)","")))</f>
        <v xml:space="preserve">  Projektová dokumentace (DOS/DSP)</v>
      </c>
      <c r="G5" s="146"/>
      <c r="H5" s="147"/>
      <c r="I5" s="145" t="s">
        <v>20</v>
      </c>
      <c r="J5" s="144"/>
      <c r="K5" s="5" t="s">
        <v>97</v>
      </c>
      <c r="L5" s="49"/>
    </row>
    <row r="6" spans="1:15" s="13" customFormat="1" ht="18" customHeight="1" x14ac:dyDescent="0.2">
      <c r="B6" s="93" t="s">
        <v>18</v>
      </c>
      <c r="C6" s="94"/>
      <c r="D6" s="94"/>
      <c r="E6" s="127" t="s">
        <v>243</v>
      </c>
      <c r="F6" s="158"/>
      <c r="G6" s="158"/>
      <c r="H6" s="159"/>
      <c r="I6" s="145" t="s">
        <v>21</v>
      </c>
      <c r="J6" s="144"/>
      <c r="K6" s="5"/>
      <c r="L6" s="49"/>
      <c r="O6" s="53"/>
    </row>
    <row r="7" spans="1:15" s="13" customFormat="1" ht="18" customHeight="1" x14ac:dyDescent="0.2">
      <c r="B7" s="148" t="s">
        <v>22</v>
      </c>
      <c r="C7" s="131"/>
      <c r="D7" s="131"/>
      <c r="E7" s="95"/>
      <c r="F7" s="160" t="s">
        <v>17</v>
      </c>
      <c r="G7" s="161"/>
      <c r="H7" s="162"/>
      <c r="I7" s="153" t="s">
        <v>24</v>
      </c>
      <c r="J7" s="143"/>
      <c r="K7" s="47">
        <v>2018</v>
      </c>
      <c r="L7" s="50"/>
      <c r="O7" s="54"/>
    </row>
    <row r="8" spans="1:15" s="13" customFormat="1" ht="19.5" customHeight="1" thickBot="1" x14ac:dyDescent="0.3">
      <c r="B8" s="163" t="s">
        <v>23</v>
      </c>
      <c r="C8" s="164"/>
      <c r="D8" s="164"/>
      <c r="E8" s="96"/>
      <c r="F8" s="19" t="s">
        <v>241</v>
      </c>
      <c r="G8" s="165" t="s">
        <v>240</v>
      </c>
      <c r="H8" s="166"/>
      <c r="I8" s="130" t="s">
        <v>16</v>
      </c>
      <c r="J8" s="131"/>
      <c r="K8" s="48" t="s">
        <v>98</v>
      </c>
      <c r="L8" s="51"/>
    </row>
    <row r="9" spans="1:15" s="13" customFormat="1" ht="9.75" customHeight="1" x14ac:dyDescent="0.25">
      <c r="B9" s="151" t="str">
        <f>F2</f>
        <v>Optimalizace traťového úseku Mstětice (mimo) – Praha-Vysočany (včetně)</v>
      </c>
      <c r="C9" s="152"/>
      <c r="D9" s="152"/>
      <c r="E9" s="152"/>
      <c r="F9" s="152"/>
      <c r="G9" s="152"/>
      <c r="H9" s="152"/>
      <c r="I9" s="152"/>
      <c r="J9" s="152"/>
      <c r="K9" s="20" t="str">
        <f>$I$5</f>
        <v>ISPROFIN:</v>
      </c>
      <c r="L9" s="52" t="str">
        <f>K5</f>
        <v>5003520028</v>
      </c>
    </row>
    <row r="10" spans="1:15" s="13" customFormat="1" ht="15" customHeight="1" x14ac:dyDescent="0.25">
      <c r="B10" s="149" t="s">
        <v>11</v>
      </c>
      <c r="C10" s="128" t="s">
        <v>0</v>
      </c>
      <c r="D10" s="128" t="s">
        <v>1</v>
      </c>
      <c r="E10" s="128" t="s">
        <v>12</v>
      </c>
      <c r="F10" s="128" t="s">
        <v>29</v>
      </c>
      <c r="G10" s="128" t="s">
        <v>2</v>
      </c>
      <c r="H10" s="128" t="s">
        <v>3</v>
      </c>
      <c r="I10" s="128" t="s">
        <v>13</v>
      </c>
      <c r="J10" s="128" t="s">
        <v>14</v>
      </c>
      <c r="K10" s="140" t="s">
        <v>93</v>
      </c>
      <c r="L10" s="141"/>
    </row>
    <row r="11" spans="1:15" s="13" customFormat="1" ht="15" customHeight="1" x14ac:dyDescent="0.25">
      <c r="B11" s="149"/>
      <c r="C11" s="128"/>
      <c r="D11" s="128"/>
      <c r="E11" s="128"/>
      <c r="F11" s="128"/>
      <c r="G11" s="128"/>
      <c r="H11" s="128"/>
      <c r="I11" s="128"/>
      <c r="J11" s="128"/>
      <c r="K11" s="140"/>
      <c r="L11" s="141"/>
    </row>
    <row r="12" spans="1:15" s="13" customFormat="1" ht="12.75" customHeight="1" thickBot="1" x14ac:dyDescent="0.3">
      <c r="B12" s="150"/>
      <c r="C12" s="129"/>
      <c r="D12" s="129"/>
      <c r="E12" s="129"/>
      <c r="F12" s="129"/>
      <c r="G12" s="129"/>
      <c r="H12" s="129"/>
      <c r="I12" s="129"/>
      <c r="J12" s="129"/>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1116.634</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x14ac:dyDescent="0.2">
      <c r="B18" s="109"/>
      <c r="C18" s="110"/>
      <c r="D18" s="110"/>
      <c r="E18" s="110"/>
      <c r="F18" s="110"/>
      <c r="G18" s="111"/>
      <c r="H18" s="112"/>
      <c r="I18" s="112"/>
      <c r="J18" s="112"/>
      <c r="K18" s="75"/>
      <c r="L18" s="76"/>
    </row>
    <row r="19" spans="1:12" ht="22.5" x14ac:dyDescent="0.2">
      <c r="A19" s="10" t="s">
        <v>227</v>
      </c>
      <c r="B19" s="113"/>
      <c r="C19" s="114" t="s">
        <v>228</v>
      </c>
      <c r="D19" s="114"/>
      <c r="E19" s="114"/>
      <c r="F19" s="114" t="s">
        <v>104</v>
      </c>
      <c r="G19" s="115"/>
      <c r="H19" s="116"/>
      <c r="I19" s="116"/>
      <c r="J19" s="116">
        <f>SUBTOTAL(9,J14:J18)</f>
        <v>0</v>
      </c>
      <c r="K19" s="77"/>
      <c r="L19" s="78">
        <f>SUBTOTAL(9,L14:L18)</f>
        <v>0</v>
      </c>
    </row>
    <row r="20" spans="1:12" ht="12" thickBot="1" x14ac:dyDescent="0.25">
      <c r="B20" s="117"/>
      <c r="C20" s="117"/>
      <c r="D20" s="117"/>
      <c r="E20" s="117"/>
      <c r="F20" s="117"/>
      <c r="G20" s="118"/>
      <c r="H20" s="118"/>
      <c r="I20" s="118"/>
      <c r="J20" s="118"/>
      <c r="K20" s="68"/>
      <c r="L20" s="68"/>
    </row>
    <row r="21" spans="1:12" x14ac:dyDescent="0.2">
      <c r="A21" s="10" t="s">
        <v>102</v>
      </c>
      <c r="B21" s="97" t="s">
        <v>103</v>
      </c>
      <c r="C21" s="98">
        <v>10</v>
      </c>
      <c r="D21" s="98"/>
      <c r="E21" s="98"/>
      <c r="F21" s="98" t="s">
        <v>9</v>
      </c>
      <c r="G21" s="99"/>
      <c r="H21" s="100"/>
      <c r="I21" s="100"/>
      <c r="J21" s="100"/>
      <c r="K21" s="69"/>
      <c r="L21" s="70"/>
    </row>
    <row r="22" spans="1:12" x14ac:dyDescent="0.2">
      <c r="A22" s="10" t="s">
        <v>105</v>
      </c>
      <c r="B22" s="101">
        <v>2</v>
      </c>
      <c r="C22" s="102">
        <v>131731</v>
      </c>
      <c r="D22" s="102"/>
      <c r="E22" s="102" t="s">
        <v>106</v>
      </c>
      <c r="F22" s="79" t="s">
        <v>111</v>
      </c>
      <c r="G22" s="103" t="s">
        <v>112</v>
      </c>
      <c r="H22" s="104">
        <v>212.845</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113</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A26" s="10" t="s">
        <v>105</v>
      </c>
      <c r="B26" s="101">
        <v>3</v>
      </c>
      <c r="C26" s="102">
        <v>131736</v>
      </c>
      <c r="D26" s="102"/>
      <c r="E26" s="102" t="s">
        <v>106</v>
      </c>
      <c r="F26" s="79" t="s">
        <v>114</v>
      </c>
      <c r="G26" s="103" t="s">
        <v>112</v>
      </c>
      <c r="H26" s="104">
        <v>587.702</v>
      </c>
      <c r="I26" s="104"/>
      <c r="J26" s="104" t="str">
        <f>IF(ISNUMBER(I26),ROUND(H26*I26,3),"")</f>
        <v/>
      </c>
      <c r="K26" s="71"/>
      <c r="L26" s="72">
        <f>ROUND(H26*K26,2)</f>
        <v>0</v>
      </c>
    </row>
    <row r="27" spans="1:12" x14ac:dyDescent="0.2">
      <c r="A27" s="10" t="s">
        <v>5</v>
      </c>
      <c r="B27" s="105"/>
      <c r="C27" s="106"/>
      <c r="D27" s="106"/>
      <c r="E27" s="106"/>
      <c r="F27" s="79"/>
      <c r="G27" s="107"/>
      <c r="H27" s="108"/>
      <c r="I27" s="108"/>
      <c r="J27" s="108"/>
      <c r="K27" s="73"/>
      <c r="L27" s="74"/>
    </row>
    <row r="28" spans="1:12" ht="45" x14ac:dyDescent="0.2">
      <c r="A28" s="10" t="s">
        <v>7</v>
      </c>
      <c r="B28" s="105"/>
      <c r="C28" s="106"/>
      <c r="D28" s="106"/>
      <c r="E28" s="106"/>
      <c r="F28" s="79" t="s">
        <v>115</v>
      </c>
      <c r="G28" s="107"/>
      <c r="H28" s="108"/>
      <c r="I28" s="108"/>
      <c r="J28" s="108"/>
      <c r="K28" s="73"/>
      <c r="L28" s="74"/>
    </row>
    <row r="29" spans="1:12" x14ac:dyDescent="0.2">
      <c r="A29" s="10" t="s">
        <v>8</v>
      </c>
      <c r="B29" s="105"/>
      <c r="C29" s="106"/>
      <c r="D29" s="106"/>
      <c r="E29" s="106"/>
      <c r="F29" s="79" t="s">
        <v>110</v>
      </c>
      <c r="G29" s="107"/>
      <c r="H29" s="108"/>
      <c r="I29" s="108"/>
      <c r="J29" s="108"/>
      <c r="K29" s="73"/>
      <c r="L29" s="74"/>
    </row>
    <row r="30" spans="1:12" x14ac:dyDescent="0.2">
      <c r="A30" s="10" t="s">
        <v>105</v>
      </c>
      <c r="B30" s="101">
        <v>4</v>
      </c>
      <c r="C30" s="102">
        <v>17120</v>
      </c>
      <c r="D30" s="102"/>
      <c r="E30" s="102" t="s">
        <v>106</v>
      </c>
      <c r="F30" s="79" t="s">
        <v>116</v>
      </c>
      <c r="G30" s="103" t="s">
        <v>112</v>
      </c>
      <c r="H30" s="104">
        <v>587.702</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17411</v>
      </c>
      <c r="D34" s="102"/>
      <c r="E34" s="102" t="s">
        <v>106</v>
      </c>
      <c r="F34" s="79" t="s">
        <v>118</v>
      </c>
      <c r="G34" s="103" t="s">
        <v>112</v>
      </c>
      <c r="H34" s="104">
        <v>212.845</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B38" s="109"/>
      <c r="C38" s="110"/>
      <c r="D38" s="110"/>
      <c r="E38" s="110"/>
      <c r="F38" s="110"/>
      <c r="G38" s="111"/>
      <c r="H38" s="112"/>
      <c r="I38" s="112"/>
      <c r="J38" s="112"/>
      <c r="K38" s="75"/>
      <c r="L38" s="76"/>
    </row>
    <row r="39" spans="1:12" ht="22.5" x14ac:dyDescent="0.2">
      <c r="A39" s="10" t="s">
        <v>227</v>
      </c>
      <c r="B39" s="113"/>
      <c r="C39" s="114" t="s">
        <v>229</v>
      </c>
      <c r="D39" s="114"/>
      <c r="E39" s="114"/>
      <c r="F39" s="114" t="s">
        <v>9</v>
      </c>
      <c r="G39" s="115"/>
      <c r="H39" s="116"/>
      <c r="I39" s="116"/>
      <c r="J39" s="116">
        <f>SUBTOTAL(9,J22:J38)</f>
        <v>0</v>
      </c>
      <c r="K39" s="77"/>
      <c r="L39" s="78">
        <f>SUBTOTAL(9,L22:L38)</f>
        <v>0</v>
      </c>
    </row>
    <row r="40" spans="1:12" ht="12" thickBot="1" x14ac:dyDescent="0.25">
      <c r="B40" s="117"/>
      <c r="C40" s="117"/>
      <c r="D40" s="117"/>
      <c r="E40" s="117"/>
      <c r="F40" s="117"/>
      <c r="G40" s="118"/>
      <c r="H40" s="118"/>
      <c r="I40" s="118"/>
      <c r="J40" s="118"/>
      <c r="K40" s="68"/>
      <c r="L40" s="68"/>
    </row>
    <row r="41" spans="1:12" x14ac:dyDescent="0.2">
      <c r="A41" s="10" t="s">
        <v>102</v>
      </c>
      <c r="B41" s="97" t="s">
        <v>103</v>
      </c>
      <c r="C41" s="98">
        <v>20</v>
      </c>
      <c r="D41" s="98"/>
      <c r="E41" s="98"/>
      <c r="F41" s="98" t="s">
        <v>120</v>
      </c>
      <c r="G41" s="99"/>
      <c r="H41" s="100"/>
      <c r="I41" s="100"/>
      <c r="J41" s="100"/>
      <c r="K41" s="69"/>
      <c r="L41" s="70"/>
    </row>
    <row r="42" spans="1:12" x14ac:dyDescent="0.2">
      <c r="A42" s="10" t="s">
        <v>105</v>
      </c>
      <c r="B42" s="101">
        <v>6</v>
      </c>
      <c r="C42" s="102">
        <v>21452</v>
      </c>
      <c r="D42" s="102"/>
      <c r="E42" s="102" t="s">
        <v>106</v>
      </c>
      <c r="F42" s="79" t="s">
        <v>121</v>
      </c>
      <c r="G42" s="103" t="s">
        <v>112</v>
      </c>
      <c r="H42" s="104">
        <v>4.8789999999999996</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x14ac:dyDescent="0.2">
      <c r="A44" s="10" t="s">
        <v>7</v>
      </c>
      <c r="B44" s="105"/>
      <c r="C44" s="106"/>
      <c r="D44" s="106"/>
      <c r="E44" s="106"/>
      <c r="F44" s="79" t="s">
        <v>122</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7</v>
      </c>
      <c r="C46" s="102">
        <v>22694</v>
      </c>
      <c r="D46" s="102"/>
      <c r="E46" s="102" t="s">
        <v>106</v>
      </c>
      <c r="F46" s="79" t="s">
        <v>123</v>
      </c>
      <c r="G46" s="103" t="s">
        <v>108</v>
      </c>
      <c r="H46" s="104">
        <v>13.411</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ht="78.75"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8</v>
      </c>
      <c r="C50" s="102">
        <v>22695</v>
      </c>
      <c r="D50" s="102"/>
      <c r="E50" s="102" t="s">
        <v>106</v>
      </c>
      <c r="F50" s="79" t="s">
        <v>125</v>
      </c>
      <c r="G50" s="103" t="s">
        <v>112</v>
      </c>
      <c r="H50" s="104">
        <v>10.041</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22.5" x14ac:dyDescent="0.2">
      <c r="A52" s="10" t="s">
        <v>7</v>
      </c>
      <c r="B52" s="105"/>
      <c r="C52" s="106"/>
      <c r="D52" s="106"/>
      <c r="E52" s="106"/>
      <c r="F52" s="79" t="s">
        <v>126</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A54" s="10" t="s">
        <v>105</v>
      </c>
      <c r="B54" s="101">
        <v>9</v>
      </c>
      <c r="C54" s="102">
        <v>26123</v>
      </c>
      <c r="D54" s="102"/>
      <c r="E54" s="102" t="s">
        <v>106</v>
      </c>
      <c r="F54" s="79" t="s">
        <v>127</v>
      </c>
      <c r="G54" s="103" t="s">
        <v>128</v>
      </c>
      <c r="H54" s="104">
        <v>172</v>
      </c>
      <c r="I54" s="104"/>
      <c r="J54" s="104" t="str">
        <f>IF(ISNUMBER(I54),ROUND(H54*I54,3),"")</f>
        <v/>
      </c>
      <c r="K54" s="71"/>
      <c r="L54" s="72">
        <f>ROUND(H54*K54,2)</f>
        <v>0</v>
      </c>
    </row>
    <row r="55" spans="1:12" x14ac:dyDescent="0.2">
      <c r="A55" s="10" t="s">
        <v>5</v>
      </c>
      <c r="B55" s="105"/>
      <c r="C55" s="106"/>
      <c r="D55" s="106"/>
      <c r="E55" s="106"/>
      <c r="F55" s="79"/>
      <c r="G55" s="107"/>
      <c r="H55" s="108"/>
      <c r="I55" s="108"/>
      <c r="J55" s="108"/>
      <c r="K55" s="73"/>
      <c r="L55" s="74"/>
    </row>
    <row r="56" spans="1:12" ht="33.75" x14ac:dyDescent="0.2">
      <c r="A56" s="10" t="s">
        <v>7</v>
      </c>
      <c r="B56" s="105"/>
      <c r="C56" s="106"/>
      <c r="D56" s="106"/>
      <c r="E56" s="106"/>
      <c r="F56" s="79" t="s">
        <v>129</v>
      </c>
      <c r="G56" s="107"/>
      <c r="H56" s="108"/>
      <c r="I56" s="108"/>
      <c r="J56" s="108"/>
      <c r="K56" s="73"/>
      <c r="L56" s="74"/>
    </row>
    <row r="57" spans="1:12" x14ac:dyDescent="0.2">
      <c r="A57" s="10" t="s">
        <v>8</v>
      </c>
      <c r="B57" s="105"/>
      <c r="C57" s="106"/>
      <c r="D57" s="106"/>
      <c r="E57" s="106"/>
      <c r="F57" s="79" t="s">
        <v>110</v>
      </c>
      <c r="G57" s="107"/>
      <c r="H57" s="108"/>
      <c r="I57" s="108"/>
      <c r="J57" s="108"/>
      <c r="K57" s="73"/>
      <c r="L57" s="74"/>
    </row>
    <row r="58" spans="1:12" x14ac:dyDescent="0.2">
      <c r="A58" s="10" t="s">
        <v>105</v>
      </c>
      <c r="B58" s="101">
        <v>10</v>
      </c>
      <c r="C58" s="102">
        <v>264115</v>
      </c>
      <c r="D58" s="102"/>
      <c r="E58" s="102" t="s">
        <v>106</v>
      </c>
      <c r="F58" s="79" t="s">
        <v>130</v>
      </c>
      <c r="G58" s="103" t="s">
        <v>128</v>
      </c>
      <c r="H58" s="104">
        <v>195.45</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x14ac:dyDescent="0.2">
      <c r="A60" s="10" t="s">
        <v>7</v>
      </c>
      <c r="B60" s="105"/>
      <c r="C60" s="106"/>
      <c r="D60" s="106"/>
      <c r="E60" s="106"/>
      <c r="F60" s="79" t="s">
        <v>131</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272324</v>
      </c>
      <c r="D62" s="102"/>
      <c r="E62" s="102" t="s">
        <v>106</v>
      </c>
      <c r="F62" s="79" t="s">
        <v>132</v>
      </c>
      <c r="G62" s="103" t="s">
        <v>112</v>
      </c>
      <c r="H62" s="104">
        <v>15.486000000000001</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ht="22.5" x14ac:dyDescent="0.2">
      <c r="A64" s="10" t="s">
        <v>7</v>
      </c>
      <c r="B64" s="105"/>
      <c r="C64" s="106"/>
      <c r="D64" s="106"/>
      <c r="E64" s="106"/>
      <c r="F64" s="79" t="s">
        <v>133</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272365</v>
      </c>
      <c r="D66" s="102"/>
      <c r="E66" s="102" t="s">
        <v>106</v>
      </c>
      <c r="F66" s="79" t="s">
        <v>134</v>
      </c>
      <c r="G66" s="103" t="s">
        <v>108</v>
      </c>
      <c r="H66" s="104">
        <v>3.1E-2</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x14ac:dyDescent="0.2">
      <c r="A68" s="10" t="s">
        <v>7</v>
      </c>
      <c r="B68" s="105"/>
      <c r="C68" s="106"/>
      <c r="D68" s="106"/>
      <c r="E68" s="106"/>
      <c r="F68" s="79" t="s">
        <v>135</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272366</v>
      </c>
      <c r="D70" s="102"/>
      <c r="E70" s="102" t="s">
        <v>106</v>
      </c>
      <c r="F70" s="79" t="s">
        <v>136</v>
      </c>
      <c r="G70" s="103" t="s">
        <v>108</v>
      </c>
      <c r="H70" s="104">
        <v>1.0429999999999999</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x14ac:dyDescent="0.2">
      <c r="A72" s="10" t="s">
        <v>7</v>
      </c>
      <c r="B72" s="105"/>
      <c r="C72" s="106"/>
      <c r="D72" s="106"/>
      <c r="E72" s="106"/>
      <c r="F72" s="79" t="s">
        <v>137</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285362</v>
      </c>
      <c r="D74" s="102"/>
      <c r="E74" s="102" t="s">
        <v>106</v>
      </c>
      <c r="F74" s="79" t="s">
        <v>138</v>
      </c>
      <c r="G74" s="103" t="s">
        <v>139</v>
      </c>
      <c r="H74" s="104">
        <v>3</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x14ac:dyDescent="0.2">
      <c r="A76" s="10" t="s">
        <v>7</v>
      </c>
      <c r="B76" s="105"/>
      <c r="C76" s="106"/>
      <c r="D76" s="106"/>
      <c r="E76" s="106"/>
      <c r="F76" s="79" t="s">
        <v>140</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285373</v>
      </c>
      <c r="D78" s="102"/>
      <c r="E78" s="102" t="s">
        <v>106</v>
      </c>
      <c r="F78" s="79" t="s">
        <v>141</v>
      </c>
      <c r="G78" s="103" t="s">
        <v>139</v>
      </c>
      <c r="H78" s="104">
        <v>8</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ht="22.5" x14ac:dyDescent="0.2">
      <c r="A80" s="10" t="s">
        <v>7</v>
      </c>
      <c r="B80" s="105"/>
      <c r="C80" s="106"/>
      <c r="D80" s="106"/>
      <c r="E80" s="106"/>
      <c r="F80" s="79" t="s">
        <v>142</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285378</v>
      </c>
      <c r="D82" s="102"/>
      <c r="E82" s="102" t="s">
        <v>106</v>
      </c>
      <c r="F82" s="79" t="s">
        <v>143</v>
      </c>
      <c r="G82" s="103" t="s">
        <v>139</v>
      </c>
      <c r="H82" s="104">
        <v>12</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33.75" x14ac:dyDescent="0.2">
      <c r="A84" s="10" t="s">
        <v>7</v>
      </c>
      <c r="B84" s="105"/>
      <c r="C84" s="106"/>
      <c r="D84" s="106"/>
      <c r="E84" s="106"/>
      <c r="F84" s="79" t="s">
        <v>144</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A86" s="10" t="s">
        <v>105</v>
      </c>
      <c r="B86" s="101">
        <v>17</v>
      </c>
      <c r="C86" s="102">
        <v>285379</v>
      </c>
      <c r="D86" s="102"/>
      <c r="E86" s="102" t="s">
        <v>106</v>
      </c>
      <c r="F86" s="79" t="s">
        <v>145</v>
      </c>
      <c r="G86" s="103" t="s">
        <v>128</v>
      </c>
      <c r="H86" s="104">
        <v>12</v>
      </c>
      <c r="I86" s="104"/>
      <c r="J86" s="104" t="str">
        <f>IF(ISNUMBER(I86),ROUND(H86*I86,3),"")</f>
        <v/>
      </c>
      <c r="K86" s="71"/>
      <c r="L86" s="72">
        <f>ROUND(H86*K86,2)</f>
        <v>0</v>
      </c>
    </row>
    <row r="87" spans="1:12" x14ac:dyDescent="0.2">
      <c r="A87" s="10" t="s">
        <v>5</v>
      </c>
      <c r="B87" s="105"/>
      <c r="C87" s="106"/>
      <c r="D87" s="106"/>
      <c r="E87" s="106"/>
      <c r="F87" s="79"/>
      <c r="G87" s="107"/>
      <c r="H87" s="108"/>
      <c r="I87" s="108"/>
      <c r="J87" s="108"/>
      <c r="K87" s="73"/>
      <c r="L87" s="74"/>
    </row>
    <row r="88" spans="1:12" ht="33.75" x14ac:dyDescent="0.2">
      <c r="A88" s="10" t="s">
        <v>7</v>
      </c>
      <c r="B88" s="105"/>
      <c r="C88" s="106"/>
      <c r="D88" s="106"/>
      <c r="E88" s="106"/>
      <c r="F88" s="79" t="s">
        <v>146</v>
      </c>
      <c r="G88" s="107"/>
      <c r="H88" s="108"/>
      <c r="I88" s="108"/>
      <c r="J88" s="108"/>
      <c r="K88" s="73"/>
      <c r="L88" s="74"/>
    </row>
    <row r="89" spans="1:12" x14ac:dyDescent="0.2">
      <c r="A89" s="10" t="s">
        <v>8</v>
      </c>
      <c r="B89" s="105"/>
      <c r="C89" s="106"/>
      <c r="D89" s="106"/>
      <c r="E89" s="106"/>
      <c r="F89" s="79" t="s">
        <v>110</v>
      </c>
      <c r="G89" s="107"/>
      <c r="H89" s="108"/>
      <c r="I89" s="108"/>
      <c r="J89" s="108"/>
      <c r="K89" s="73"/>
      <c r="L89" s="74"/>
    </row>
    <row r="90" spans="1:12" x14ac:dyDescent="0.2">
      <c r="B90" s="109"/>
      <c r="C90" s="110"/>
      <c r="D90" s="110"/>
      <c r="E90" s="110"/>
      <c r="F90" s="110"/>
      <c r="G90" s="111"/>
      <c r="H90" s="112"/>
      <c r="I90" s="112"/>
      <c r="J90" s="112"/>
      <c r="K90" s="75"/>
      <c r="L90" s="76"/>
    </row>
    <row r="91" spans="1:12" ht="22.5" x14ac:dyDescent="0.2">
      <c r="A91" s="10" t="s">
        <v>227</v>
      </c>
      <c r="B91" s="113"/>
      <c r="C91" s="114" t="s">
        <v>230</v>
      </c>
      <c r="D91" s="114"/>
      <c r="E91" s="114"/>
      <c r="F91" s="114" t="s">
        <v>120</v>
      </c>
      <c r="G91" s="115"/>
      <c r="H91" s="116"/>
      <c r="I91" s="116"/>
      <c r="J91" s="116">
        <f>SUBTOTAL(9,J42:J90)</f>
        <v>0</v>
      </c>
      <c r="K91" s="77"/>
      <c r="L91" s="78">
        <f>SUBTOTAL(9,L42:L90)</f>
        <v>0</v>
      </c>
    </row>
    <row r="92" spans="1:12" ht="12" thickBot="1" x14ac:dyDescent="0.25">
      <c r="B92" s="117"/>
      <c r="C92" s="117"/>
      <c r="D92" s="117"/>
      <c r="E92" s="117"/>
      <c r="F92" s="117"/>
      <c r="G92" s="118"/>
      <c r="H92" s="118"/>
      <c r="I92" s="118"/>
      <c r="J92" s="118"/>
      <c r="K92" s="68"/>
      <c r="L92" s="68"/>
    </row>
    <row r="93" spans="1:12" x14ac:dyDescent="0.2">
      <c r="A93" s="10" t="s">
        <v>102</v>
      </c>
      <c r="B93" s="97" t="s">
        <v>103</v>
      </c>
      <c r="C93" s="98">
        <v>30</v>
      </c>
      <c r="D93" s="98"/>
      <c r="E93" s="98"/>
      <c r="F93" s="98" t="s">
        <v>147</v>
      </c>
      <c r="G93" s="99"/>
      <c r="H93" s="100"/>
      <c r="I93" s="100"/>
      <c r="J93" s="100"/>
      <c r="K93" s="69"/>
      <c r="L93" s="70"/>
    </row>
    <row r="94" spans="1:12" x14ac:dyDescent="0.2">
      <c r="A94" s="10" t="s">
        <v>105</v>
      </c>
      <c r="B94" s="101">
        <v>18</v>
      </c>
      <c r="C94" s="102">
        <v>389325</v>
      </c>
      <c r="D94" s="102"/>
      <c r="E94" s="102" t="s">
        <v>106</v>
      </c>
      <c r="F94" s="79" t="s">
        <v>148</v>
      </c>
      <c r="G94" s="103" t="s">
        <v>112</v>
      </c>
      <c r="H94" s="104">
        <v>125.46</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ht="45" x14ac:dyDescent="0.2">
      <c r="A96" s="10" t="s">
        <v>7</v>
      </c>
      <c r="B96" s="105"/>
      <c r="C96" s="106"/>
      <c r="D96" s="106"/>
      <c r="E96" s="106"/>
      <c r="F96" s="79" t="s">
        <v>149</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A98" s="10" t="s">
        <v>105</v>
      </c>
      <c r="B98" s="101">
        <v>19</v>
      </c>
      <c r="C98" s="102">
        <v>389365</v>
      </c>
      <c r="D98" s="102"/>
      <c r="E98" s="102" t="s">
        <v>106</v>
      </c>
      <c r="F98" s="79" t="s">
        <v>150</v>
      </c>
      <c r="G98" s="103" t="s">
        <v>108</v>
      </c>
      <c r="H98" s="104">
        <v>26.08</v>
      </c>
      <c r="I98" s="104"/>
      <c r="J98" s="104" t="str">
        <f>IF(ISNUMBER(I98),ROUND(H98*I98,3),"")</f>
        <v/>
      </c>
      <c r="K98" s="71"/>
      <c r="L98" s="72">
        <f>ROUND(H98*K98,2)</f>
        <v>0</v>
      </c>
    </row>
    <row r="99" spans="1:12" x14ac:dyDescent="0.2">
      <c r="A99" s="10" t="s">
        <v>5</v>
      </c>
      <c r="B99" s="105"/>
      <c r="C99" s="106"/>
      <c r="D99" s="106"/>
      <c r="E99" s="106"/>
      <c r="F99" s="79"/>
      <c r="G99" s="107"/>
      <c r="H99" s="108"/>
      <c r="I99" s="108"/>
      <c r="J99" s="108"/>
      <c r="K99" s="73"/>
      <c r="L99" s="74"/>
    </row>
    <row r="100" spans="1:12" ht="22.5" x14ac:dyDescent="0.2">
      <c r="A100" s="10" t="s">
        <v>7</v>
      </c>
      <c r="B100" s="105"/>
      <c r="C100" s="106"/>
      <c r="D100" s="106"/>
      <c r="E100" s="106"/>
      <c r="F100" s="79" t="s">
        <v>151</v>
      </c>
      <c r="G100" s="107"/>
      <c r="H100" s="108"/>
      <c r="I100" s="108"/>
      <c r="J100" s="108"/>
      <c r="K100" s="73"/>
      <c r="L100" s="74"/>
    </row>
    <row r="101" spans="1:12" x14ac:dyDescent="0.2">
      <c r="A101" s="10" t="s">
        <v>8</v>
      </c>
      <c r="B101" s="105"/>
      <c r="C101" s="106"/>
      <c r="D101" s="106"/>
      <c r="E101" s="106"/>
      <c r="F101" s="79" t="s">
        <v>110</v>
      </c>
      <c r="G101" s="107"/>
      <c r="H101" s="108"/>
      <c r="I101" s="108"/>
      <c r="J101" s="108"/>
      <c r="K101" s="73"/>
      <c r="L101" s="74"/>
    </row>
    <row r="102" spans="1:12" x14ac:dyDescent="0.2">
      <c r="B102" s="109"/>
      <c r="C102" s="110"/>
      <c r="D102" s="110"/>
      <c r="E102" s="110"/>
      <c r="F102" s="110"/>
      <c r="G102" s="111"/>
      <c r="H102" s="112"/>
      <c r="I102" s="112"/>
      <c r="J102" s="112"/>
      <c r="K102" s="75"/>
      <c r="L102" s="76"/>
    </row>
    <row r="103" spans="1:12" ht="22.5" x14ac:dyDescent="0.2">
      <c r="A103" s="10" t="s">
        <v>227</v>
      </c>
      <c r="B103" s="113"/>
      <c r="C103" s="114" t="s">
        <v>231</v>
      </c>
      <c r="D103" s="114"/>
      <c r="E103" s="114"/>
      <c r="F103" s="114" t="s">
        <v>147</v>
      </c>
      <c r="G103" s="115"/>
      <c r="H103" s="116"/>
      <c r="I103" s="116"/>
      <c r="J103" s="116">
        <f>SUBTOTAL(9,J94:J102)</f>
        <v>0</v>
      </c>
      <c r="K103" s="77"/>
      <c r="L103" s="78">
        <f>SUBTOTAL(9,L94:L102)</f>
        <v>0</v>
      </c>
    </row>
    <row r="104" spans="1:12" ht="12" thickBot="1" x14ac:dyDescent="0.25">
      <c r="B104" s="117"/>
      <c r="C104" s="117"/>
      <c r="D104" s="117"/>
      <c r="E104" s="117"/>
      <c r="F104" s="117"/>
      <c r="G104" s="118"/>
      <c r="H104" s="118"/>
      <c r="I104" s="118"/>
      <c r="J104" s="118"/>
      <c r="K104" s="68"/>
      <c r="L104" s="68"/>
    </row>
    <row r="105" spans="1:12" x14ac:dyDescent="0.2">
      <c r="A105" s="10" t="s">
        <v>102</v>
      </c>
      <c r="B105" s="97" t="s">
        <v>103</v>
      </c>
      <c r="C105" s="98">
        <v>40</v>
      </c>
      <c r="D105" s="98"/>
      <c r="E105" s="98"/>
      <c r="F105" s="98" t="s">
        <v>152</v>
      </c>
      <c r="G105" s="99"/>
      <c r="H105" s="100"/>
      <c r="I105" s="100"/>
      <c r="J105" s="100"/>
      <c r="K105" s="69"/>
      <c r="L105" s="70"/>
    </row>
    <row r="106" spans="1:12" x14ac:dyDescent="0.2">
      <c r="A106" s="10" t="s">
        <v>105</v>
      </c>
      <c r="B106" s="101">
        <v>20</v>
      </c>
      <c r="C106" s="102">
        <v>434325</v>
      </c>
      <c r="D106" s="102"/>
      <c r="E106" s="102" t="s">
        <v>106</v>
      </c>
      <c r="F106" s="79" t="s">
        <v>153</v>
      </c>
      <c r="G106" s="103" t="s">
        <v>112</v>
      </c>
      <c r="H106" s="104">
        <v>6.9249999999999998</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x14ac:dyDescent="0.2">
      <c r="A108" s="10" t="s">
        <v>7</v>
      </c>
      <c r="B108" s="105"/>
      <c r="C108" s="106"/>
      <c r="D108" s="106"/>
      <c r="E108" s="106"/>
      <c r="F108" s="79" t="s">
        <v>154</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21</v>
      </c>
      <c r="C110" s="102">
        <v>451312</v>
      </c>
      <c r="D110" s="102"/>
      <c r="E110" s="102" t="s">
        <v>106</v>
      </c>
      <c r="F110" s="79" t="s">
        <v>155</v>
      </c>
      <c r="G110" s="103" t="s">
        <v>112</v>
      </c>
      <c r="H110" s="104">
        <v>13.132</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ht="22.5" x14ac:dyDescent="0.2">
      <c r="A112" s="10" t="s">
        <v>7</v>
      </c>
      <c r="B112" s="105"/>
      <c r="C112" s="106"/>
      <c r="D112" s="106"/>
      <c r="E112" s="106"/>
      <c r="F112" s="79" t="s">
        <v>156</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22</v>
      </c>
      <c r="C114" s="102">
        <v>451313</v>
      </c>
      <c r="D114" s="102"/>
      <c r="E114" s="102" t="s">
        <v>106</v>
      </c>
      <c r="F114" s="79" t="s">
        <v>157</v>
      </c>
      <c r="G114" s="103" t="s">
        <v>112</v>
      </c>
      <c r="H114" s="104">
        <v>14.782</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ht="22.5" x14ac:dyDescent="0.2">
      <c r="A116" s="10" t="s">
        <v>7</v>
      </c>
      <c r="B116" s="105"/>
      <c r="C116" s="106"/>
      <c r="D116" s="106"/>
      <c r="E116" s="106"/>
      <c r="F116" s="79" t="s">
        <v>158</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A118" s="10" t="s">
        <v>105</v>
      </c>
      <c r="B118" s="101">
        <v>23</v>
      </c>
      <c r="C118" s="102">
        <v>451314</v>
      </c>
      <c r="D118" s="102"/>
      <c r="E118" s="102" t="s">
        <v>106</v>
      </c>
      <c r="F118" s="79" t="s">
        <v>159</v>
      </c>
      <c r="G118" s="103" t="s">
        <v>112</v>
      </c>
      <c r="H118" s="104">
        <v>166.18899999999999</v>
      </c>
      <c r="I118" s="104"/>
      <c r="J118" s="104" t="str">
        <f>IF(ISNUMBER(I118),ROUND(H118*I118,3),"")</f>
        <v/>
      </c>
      <c r="K118" s="71"/>
      <c r="L118" s="72">
        <f>ROUND(H118*K118,2)</f>
        <v>0</v>
      </c>
    </row>
    <row r="119" spans="1:12" x14ac:dyDescent="0.2">
      <c r="A119" s="10" t="s">
        <v>5</v>
      </c>
      <c r="B119" s="105"/>
      <c r="C119" s="106"/>
      <c r="D119" s="106"/>
      <c r="E119" s="106"/>
      <c r="F119" s="79"/>
      <c r="G119" s="107"/>
      <c r="H119" s="108"/>
      <c r="I119" s="108"/>
      <c r="J119" s="108"/>
      <c r="K119" s="73"/>
      <c r="L119" s="74"/>
    </row>
    <row r="120" spans="1:12" ht="33.75" x14ac:dyDescent="0.2">
      <c r="A120" s="10" t="s">
        <v>7</v>
      </c>
      <c r="B120" s="105"/>
      <c r="C120" s="106"/>
      <c r="D120" s="106"/>
      <c r="E120" s="106"/>
      <c r="F120" s="79" t="s">
        <v>160</v>
      </c>
      <c r="G120" s="107"/>
      <c r="H120" s="108"/>
      <c r="I120" s="108"/>
      <c r="J120" s="108"/>
      <c r="K120" s="73"/>
      <c r="L120" s="74"/>
    </row>
    <row r="121" spans="1:12" x14ac:dyDescent="0.2">
      <c r="A121" s="10" t="s">
        <v>8</v>
      </c>
      <c r="B121" s="105"/>
      <c r="C121" s="106"/>
      <c r="D121" s="106"/>
      <c r="E121" s="106"/>
      <c r="F121" s="79" t="s">
        <v>110</v>
      </c>
      <c r="G121" s="107"/>
      <c r="H121" s="108"/>
      <c r="I121" s="108"/>
      <c r="J121" s="108"/>
      <c r="K121" s="73"/>
      <c r="L121" s="74"/>
    </row>
    <row r="122" spans="1:12" x14ac:dyDescent="0.2">
      <c r="A122" s="10" t="s">
        <v>105</v>
      </c>
      <c r="B122" s="101">
        <v>24</v>
      </c>
      <c r="C122" s="102">
        <v>451324</v>
      </c>
      <c r="D122" s="102"/>
      <c r="E122" s="102" t="s">
        <v>106</v>
      </c>
      <c r="F122" s="79" t="s">
        <v>161</v>
      </c>
      <c r="G122" s="103" t="s">
        <v>112</v>
      </c>
      <c r="H122" s="104">
        <v>14.76</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x14ac:dyDescent="0.2">
      <c r="A124" s="10" t="s">
        <v>7</v>
      </c>
      <c r="B124" s="105"/>
      <c r="C124" s="106"/>
      <c r="D124" s="106"/>
      <c r="E124" s="106"/>
      <c r="F124" s="79" t="s">
        <v>162</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25</v>
      </c>
      <c r="C126" s="102">
        <v>451365</v>
      </c>
      <c r="D126" s="102"/>
      <c r="E126" s="102" t="s">
        <v>106</v>
      </c>
      <c r="F126" s="79" t="s">
        <v>163</v>
      </c>
      <c r="G126" s="103" t="s">
        <v>108</v>
      </c>
      <c r="H126" s="104">
        <v>2.9000000000000001E-2</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x14ac:dyDescent="0.2">
      <c r="A128" s="10" t="s">
        <v>7</v>
      </c>
      <c r="B128" s="105"/>
      <c r="C128" s="106"/>
      <c r="D128" s="106"/>
      <c r="E128" s="106"/>
      <c r="F128" s="79" t="s">
        <v>164</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A130" s="10" t="s">
        <v>105</v>
      </c>
      <c r="B130" s="101">
        <v>26</v>
      </c>
      <c r="C130" s="102">
        <v>451366</v>
      </c>
      <c r="D130" s="102"/>
      <c r="E130" s="102" t="s">
        <v>106</v>
      </c>
      <c r="F130" s="79" t="s">
        <v>165</v>
      </c>
      <c r="G130" s="103" t="s">
        <v>108</v>
      </c>
      <c r="H130" s="104">
        <v>1.327</v>
      </c>
      <c r="I130" s="104"/>
      <c r="J130" s="104" t="str">
        <f>IF(ISNUMBER(I130),ROUND(H130*I130,3),"")</f>
        <v/>
      </c>
      <c r="K130" s="71"/>
      <c r="L130" s="72">
        <f>ROUND(H130*K130,2)</f>
        <v>0</v>
      </c>
    </row>
    <row r="131" spans="1:12" x14ac:dyDescent="0.2">
      <c r="A131" s="10" t="s">
        <v>5</v>
      </c>
      <c r="B131" s="105"/>
      <c r="C131" s="106"/>
      <c r="D131" s="106"/>
      <c r="E131" s="106"/>
      <c r="F131" s="79"/>
      <c r="G131" s="107"/>
      <c r="H131" s="108"/>
      <c r="I131" s="108"/>
      <c r="J131" s="108"/>
      <c r="K131" s="73"/>
      <c r="L131" s="74"/>
    </row>
    <row r="132" spans="1:12" ht="22.5" x14ac:dyDescent="0.2">
      <c r="A132" s="10" t="s">
        <v>7</v>
      </c>
      <c r="B132" s="105"/>
      <c r="C132" s="106"/>
      <c r="D132" s="106"/>
      <c r="E132" s="106"/>
      <c r="F132" s="79" t="s">
        <v>166</v>
      </c>
      <c r="G132" s="107"/>
      <c r="H132" s="108"/>
      <c r="I132" s="108"/>
      <c r="J132" s="108"/>
      <c r="K132" s="73"/>
      <c r="L132" s="74"/>
    </row>
    <row r="133" spans="1:12" x14ac:dyDescent="0.2">
      <c r="A133" s="10" t="s">
        <v>8</v>
      </c>
      <c r="B133" s="105"/>
      <c r="C133" s="106"/>
      <c r="D133" s="106"/>
      <c r="E133" s="106"/>
      <c r="F133" s="79" t="s">
        <v>110</v>
      </c>
      <c r="G133" s="107"/>
      <c r="H133" s="108"/>
      <c r="I133" s="108"/>
      <c r="J133" s="108"/>
      <c r="K133" s="73"/>
      <c r="L133" s="74"/>
    </row>
    <row r="134" spans="1:12" x14ac:dyDescent="0.2">
      <c r="A134" s="10" t="s">
        <v>105</v>
      </c>
      <c r="B134" s="101">
        <v>27</v>
      </c>
      <c r="C134" s="102">
        <v>457325</v>
      </c>
      <c r="D134" s="102"/>
      <c r="E134" s="102" t="s">
        <v>106</v>
      </c>
      <c r="F134" s="79" t="s">
        <v>167</v>
      </c>
      <c r="G134" s="103" t="s">
        <v>112</v>
      </c>
      <c r="H134" s="104">
        <v>9.2579999999999991</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56.25" x14ac:dyDescent="0.2">
      <c r="A136" s="10" t="s">
        <v>7</v>
      </c>
      <c r="B136" s="105"/>
      <c r="C136" s="106"/>
      <c r="D136" s="106"/>
      <c r="E136" s="106"/>
      <c r="F136" s="79" t="s">
        <v>168</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28</v>
      </c>
      <c r="C138" s="102">
        <v>457366</v>
      </c>
      <c r="D138" s="102"/>
      <c r="E138" s="102" t="s">
        <v>106</v>
      </c>
      <c r="F138" s="79" t="s">
        <v>169</v>
      </c>
      <c r="G138" s="103" t="s">
        <v>108</v>
      </c>
      <c r="H138" s="104">
        <v>0.44</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ht="56.25" x14ac:dyDescent="0.2">
      <c r="A140" s="10" t="s">
        <v>7</v>
      </c>
      <c r="B140" s="105"/>
      <c r="C140" s="106"/>
      <c r="D140" s="106"/>
      <c r="E140" s="106"/>
      <c r="F140" s="79" t="s">
        <v>170</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A142" s="10" t="s">
        <v>105</v>
      </c>
      <c r="B142" s="101">
        <v>29</v>
      </c>
      <c r="C142" s="102">
        <v>45852</v>
      </c>
      <c r="D142" s="102"/>
      <c r="E142" s="102" t="s">
        <v>106</v>
      </c>
      <c r="F142" s="79" t="s">
        <v>171</v>
      </c>
      <c r="G142" s="103" t="s">
        <v>112</v>
      </c>
      <c r="H142" s="104">
        <v>84.582999999999998</v>
      </c>
      <c r="I142" s="104"/>
      <c r="J142" s="104" t="str">
        <f>IF(ISNUMBER(I142),ROUND(H142*I142,3),"")</f>
        <v/>
      </c>
      <c r="K142" s="71"/>
      <c r="L142" s="72">
        <f>ROUND(H142*K142,2)</f>
        <v>0</v>
      </c>
    </row>
    <row r="143" spans="1:12" x14ac:dyDescent="0.2">
      <c r="A143" s="10" t="s">
        <v>5</v>
      </c>
      <c r="B143" s="105"/>
      <c r="C143" s="106"/>
      <c r="D143" s="106"/>
      <c r="E143" s="106"/>
      <c r="F143" s="79"/>
      <c r="G143" s="107"/>
      <c r="H143" s="108"/>
      <c r="I143" s="108"/>
      <c r="J143" s="108"/>
      <c r="K143" s="73"/>
      <c r="L143" s="74"/>
    </row>
    <row r="144" spans="1:12" x14ac:dyDescent="0.2">
      <c r="A144" s="10" t="s">
        <v>7</v>
      </c>
      <c r="B144" s="105"/>
      <c r="C144" s="106"/>
      <c r="D144" s="106"/>
      <c r="E144" s="106"/>
      <c r="F144" s="79" t="s">
        <v>172</v>
      </c>
      <c r="G144" s="107"/>
      <c r="H144" s="108"/>
      <c r="I144" s="108"/>
      <c r="J144" s="108"/>
      <c r="K144" s="73"/>
      <c r="L144" s="74"/>
    </row>
    <row r="145" spans="1:12" x14ac:dyDescent="0.2">
      <c r="A145" s="10" t="s">
        <v>8</v>
      </c>
      <c r="B145" s="105"/>
      <c r="C145" s="106"/>
      <c r="D145" s="106"/>
      <c r="E145" s="106"/>
      <c r="F145" s="79" t="s">
        <v>110</v>
      </c>
      <c r="G145" s="107"/>
      <c r="H145" s="108"/>
      <c r="I145" s="108"/>
      <c r="J145" s="108"/>
      <c r="K145" s="73"/>
      <c r="L145" s="74"/>
    </row>
    <row r="146" spans="1:12" x14ac:dyDescent="0.2">
      <c r="B146" s="109"/>
      <c r="C146" s="110"/>
      <c r="D146" s="110"/>
      <c r="E146" s="110"/>
      <c r="F146" s="110"/>
      <c r="G146" s="111"/>
      <c r="H146" s="112"/>
      <c r="I146" s="112"/>
      <c r="J146" s="112"/>
      <c r="K146" s="75"/>
      <c r="L146" s="76"/>
    </row>
    <row r="147" spans="1:12" ht="22.5" x14ac:dyDescent="0.2">
      <c r="A147" s="10" t="s">
        <v>227</v>
      </c>
      <c r="B147" s="113"/>
      <c r="C147" s="114" t="s">
        <v>232</v>
      </c>
      <c r="D147" s="114"/>
      <c r="E147" s="114"/>
      <c r="F147" s="114" t="s">
        <v>152</v>
      </c>
      <c r="G147" s="115"/>
      <c r="H147" s="116"/>
      <c r="I147" s="116"/>
      <c r="J147" s="116">
        <f>SUBTOTAL(9,J106:J146)</f>
        <v>0</v>
      </c>
      <c r="K147" s="77"/>
      <c r="L147" s="78">
        <f>SUBTOTAL(9,L106:L146)</f>
        <v>0</v>
      </c>
    </row>
    <row r="148" spans="1:12" ht="12" thickBot="1" x14ac:dyDescent="0.25">
      <c r="B148" s="117"/>
      <c r="C148" s="117"/>
      <c r="D148" s="117"/>
      <c r="E148" s="117"/>
      <c r="F148" s="117"/>
      <c r="G148" s="118"/>
      <c r="H148" s="118"/>
      <c r="I148" s="118"/>
      <c r="J148" s="118"/>
      <c r="K148" s="68"/>
      <c r="L148" s="68"/>
    </row>
    <row r="149" spans="1:12" x14ac:dyDescent="0.2">
      <c r="A149" s="10" t="s">
        <v>102</v>
      </c>
      <c r="B149" s="97" t="s">
        <v>103</v>
      </c>
      <c r="C149" s="98">
        <v>50</v>
      </c>
      <c r="D149" s="98"/>
      <c r="E149" s="98"/>
      <c r="F149" s="98" t="s">
        <v>173</v>
      </c>
      <c r="G149" s="99"/>
      <c r="H149" s="100"/>
      <c r="I149" s="100"/>
      <c r="J149" s="100"/>
      <c r="K149" s="69"/>
      <c r="L149" s="70"/>
    </row>
    <row r="150" spans="1:12" x14ac:dyDescent="0.2">
      <c r="A150" s="10" t="s">
        <v>105</v>
      </c>
      <c r="B150" s="101">
        <v>30</v>
      </c>
      <c r="C150" s="102">
        <v>56333</v>
      </c>
      <c r="D150" s="102"/>
      <c r="E150" s="102" t="s">
        <v>106</v>
      </c>
      <c r="F150" s="79" t="s">
        <v>174</v>
      </c>
      <c r="G150" s="103" t="s">
        <v>175</v>
      </c>
      <c r="H150" s="104">
        <v>24.3</v>
      </c>
      <c r="I150" s="104"/>
      <c r="J150" s="104" t="str">
        <f>IF(ISNUMBER(I150),ROUND(H150*I150,3),"")</f>
        <v/>
      </c>
      <c r="K150" s="71"/>
      <c r="L150" s="72">
        <f>ROUND(H150*K150,2)</f>
        <v>0</v>
      </c>
    </row>
    <row r="151" spans="1:12" x14ac:dyDescent="0.2">
      <c r="A151" s="10" t="s">
        <v>5</v>
      </c>
      <c r="B151" s="105"/>
      <c r="C151" s="106"/>
      <c r="D151" s="106"/>
      <c r="E151" s="106"/>
      <c r="F151" s="79"/>
      <c r="G151" s="107"/>
      <c r="H151" s="108"/>
      <c r="I151" s="108"/>
      <c r="J151" s="108"/>
      <c r="K151" s="73"/>
      <c r="L151" s="74"/>
    </row>
    <row r="152" spans="1:12" x14ac:dyDescent="0.2">
      <c r="A152" s="10" t="s">
        <v>7</v>
      </c>
      <c r="B152" s="105"/>
      <c r="C152" s="106"/>
      <c r="D152" s="106"/>
      <c r="E152" s="106"/>
      <c r="F152" s="79" t="s">
        <v>176</v>
      </c>
      <c r="G152" s="107"/>
      <c r="H152" s="108"/>
      <c r="I152" s="108"/>
      <c r="J152" s="108"/>
      <c r="K152" s="73"/>
      <c r="L152" s="74"/>
    </row>
    <row r="153" spans="1:12" x14ac:dyDescent="0.2">
      <c r="A153" s="10" t="s">
        <v>8</v>
      </c>
      <c r="B153" s="105"/>
      <c r="C153" s="106"/>
      <c r="D153" s="106"/>
      <c r="E153" s="106"/>
      <c r="F153" s="79" t="s">
        <v>110</v>
      </c>
      <c r="G153" s="107"/>
      <c r="H153" s="108"/>
      <c r="I153" s="108"/>
      <c r="J153" s="108"/>
      <c r="K153" s="73"/>
      <c r="L153" s="74"/>
    </row>
    <row r="154" spans="1:12" x14ac:dyDescent="0.2">
      <c r="A154" s="10" t="s">
        <v>105</v>
      </c>
      <c r="B154" s="101">
        <v>31</v>
      </c>
      <c r="C154" s="102" t="s">
        <v>177</v>
      </c>
      <c r="D154" s="102"/>
      <c r="E154" s="102" t="s">
        <v>106</v>
      </c>
      <c r="F154" s="79" t="s">
        <v>178</v>
      </c>
      <c r="G154" s="103" t="s">
        <v>175</v>
      </c>
      <c r="H154" s="104">
        <v>40.182000000000002</v>
      </c>
      <c r="I154" s="104"/>
      <c r="J154" s="104" t="str">
        <f>IF(ISNUMBER(I154),ROUND(H154*I154,3),"")</f>
        <v/>
      </c>
      <c r="K154" s="71"/>
      <c r="L154" s="72">
        <f>ROUND(H154*K154,2)</f>
        <v>0</v>
      </c>
    </row>
    <row r="155" spans="1:12" x14ac:dyDescent="0.2">
      <c r="A155" s="10" t="s">
        <v>5</v>
      </c>
      <c r="B155" s="105"/>
      <c r="C155" s="106"/>
      <c r="D155" s="106"/>
      <c r="E155" s="106"/>
      <c r="F155" s="79"/>
      <c r="G155" s="107"/>
      <c r="H155" s="108"/>
      <c r="I155" s="108"/>
      <c r="J155" s="108"/>
      <c r="K155" s="73"/>
      <c r="L155" s="74"/>
    </row>
    <row r="156" spans="1:12" x14ac:dyDescent="0.2">
      <c r="A156" s="10" t="s">
        <v>7</v>
      </c>
      <c r="B156" s="105"/>
      <c r="C156" s="106"/>
      <c r="D156" s="106"/>
      <c r="E156" s="106"/>
      <c r="F156" s="79" t="s">
        <v>179</v>
      </c>
      <c r="G156" s="107"/>
      <c r="H156" s="108"/>
      <c r="I156" s="108"/>
      <c r="J156" s="108"/>
      <c r="K156" s="73"/>
      <c r="L156" s="74"/>
    </row>
    <row r="157" spans="1:12" x14ac:dyDescent="0.2">
      <c r="A157" s="10" t="s">
        <v>8</v>
      </c>
      <c r="B157" s="105"/>
      <c r="C157" s="106"/>
      <c r="D157" s="106"/>
      <c r="E157" s="106"/>
      <c r="F157" s="79" t="s">
        <v>110</v>
      </c>
      <c r="G157" s="107"/>
      <c r="H157" s="108"/>
      <c r="I157" s="108"/>
      <c r="J157" s="108"/>
      <c r="K157" s="73"/>
      <c r="L157" s="74"/>
    </row>
    <row r="158" spans="1:12" x14ac:dyDescent="0.2">
      <c r="A158" s="10" t="s">
        <v>105</v>
      </c>
      <c r="B158" s="101">
        <v>32</v>
      </c>
      <c r="C158" s="102">
        <v>582611</v>
      </c>
      <c r="D158" s="102"/>
      <c r="E158" s="102" t="s">
        <v>106</v>
      </c>
      <c r="F158" s="79" t="s">
        <v>180</v>
      </c>
      <c r="G158" s="103" t="s">
        <v>175</v>
      </c>
      <c r="H158" s="104">
        <v>24.3</v>
      </c>
      <c r="I158" s="104"/>
      <c r="J158" s="104" t="str">
        <f>IF(ISNUMBER(I158),ROUND(H158*I158,3),"")</f>
        <v/>
      </c>
      <c r="K158" s="71"/>
      <c r="L158" s="72">
        <f>ROUND(H158*K158,2)</f>
        <v>0</v>
      </c>
    </row>
    <row r="159" spans="1:12" x14ac:dyDescent="0.2">
      <c r="A159" s="10" t="s">
        <v>5</v>
      </c>
      <c r="B159" s="105"/>
      <c r="C159" s="106"/>
      <c r="D159" s="106"/>
      <c r="E159" s="106"/>
      <c r="F159" s="79"/>
      <c r="G159" s="107"/>
      <c r="H159" s="108"/>
      <c r="I159" s="108"/>
      <c r="J159" s="108"/>
      <c r="K159" s="73"/>
      <c r="L159" s="74"/>
    </row>
    <row r="160" spans="1:12" x14ac:dyDescent="0.2">
      <c r="A160" s="10" t="s">
        <v>7</v>
      </c>
      <c r="B160" s="105"/>
      <c r="C160" s="106"/>
      <c r="D160" s="106"/>
      <c r="E160" s="106"/>
      <c r="F160" s="79" t="s">
        <v>181</v>
      </c>
      <c r="G160" s="107"/>
      <c r="H160" s="108"/>
      <c r="I160" s="108"/>
      <c r="J160" s="108"/>
      <c r="K160" s="73"/>
      <c r="L160" s="74"/>
    </row>
    <row r="161" spans="1:12" x14ac:dyDescent="0.2">
      <c r="A161" s="10" t="s">
        <v>8</v>
      </c>
      <c r="B161" s="105"/>
      <c r="C161" s="106"/>
      <c r="D161" s="106"/>
      <c r="E161" s="106"/>
      <c r="F161" s="79" t="s">
        <v>110</v>
      </c>
      <c r="G161" s="107"/>
      <c r="H161" s="108"/>
      <c r="I161" s="108"/>
      <c r="J161" s="108"/>
      <c r="K161" s="73"/>
      <c r="L161" s="74"/>
    </row>
    <row r="162" spans="1:12" x14ac:dyDescent="0.2">
      <c r="B162" s="109"/>
      <c r="C162" s="110"/>
      <c r="D162" s="110"/>
      <c r="E162" s="110"/>
      <c r="F162" s="110"/>
      <c r="G162" s="111"/>
      <c r="H162" s="112"/>
      <c r="I162" s="112"/>
      <c r="J162" s="112"/>
      <c r="K162" s="75"/>
      <c r="L162" s="76"/>
    </row>
    <row r="163" spans="1:12" ht="22.5" x14ac:dyDescent="0.2">
      <c r="A163" s="10" t="s">
        <v>227</v>
      </c>
      <c r="B163" s="113"/>
      <c r="C163" s="114" t="s">
        <v>233</v>
      </c>
      <c r="D163" s="114"/>
      <c r="E163" s="114"/>
      <c r="F163" s="114" t="s">
        <v>173</v>
      </c>
      <c r="G163" s="115"/>
      <c r="H163" s="116"/>
      <c r="I163" s="116"/>
      <c r="J163" s="116">
        <f>SUBTOTAL(9,J150:J162)</f>
        <v>0</v>
      </c>
      <c r="K163" s="77"/>
      <c r="L163" s="78">
        <f>SUBTOTAL(9,L150:L162)</f>
        <v>0</v>
      </c>
    </row>
    <row r="164" spans="1:12" ht="12" thickBot="1" x14ac:dyDescent="0.25">
      <c r="B164" s="117"/>
      <c r="C164" s="117"/>
      <c r="D164" s="117"/>
      <c r="E164" s="117"/>
      <c r="F164" s="117"/>
      <c r="G164" s="118"/>
      <c r="H164" s="118"/>
      <c r="I164" s="118"/>
      <c r="J164" s="118"/>
      <c r="K164" s="68"/>
      <c r="L164" s="68"/>
    </row>
    <row r="165" spans="1:12" x14ac:dyDescent="0.2">
      <c r="A165" s="10" t="s">
        <v>102</v>
      </c>
      <c r="B165" s="97" t="s">
        <v>103</v>
      </c>
      <c r="C165" s="98">
        <v>711</v>
      </c>
      <c r="D165" s="98"/>
      <c r="E165" s="98"/>
      <c r="F165" s="98" t="s">
        <v>182</v>
      </c>
      <c r="G165" s="99"/>
      <c r="H165" s="100"/>
      <c r="I165" s="100"/>
      <c r="J165" s="100"/>
      <c r="K165" s="69"/>
      <c r="L165" s="70"/>
    </row>
    <row r="166" spans="1:12" ht="22.5" x14ac:dyDescent="0.2">
      <c r="A166" s="10" t="s">
        <v>105</v>
      </c>
      <c r="B166" s="101">
        <v>33</v>
      </c>
      <c r="C166" s="102" t="s">
        <v>183</v>
      </c>
      <c r="D166" s="102"/>
      <c r="E166" s="102" t="s">
        <v>184</v>
      </c>
      <c r="F166" s="79" t="s">
        <v>185</v>
      </c>
      <c r="G166" s="103" t="s">
        <v>186</v>
      </c>
      <c r="H166" s="104">
        <v>185.16399999999999</v>
      </c>
      <c r="I166" s="104"/>
      <c r="J166" s="104" t="str">
        <f>IF(ISNUMBER(I166),ROUND(H166*I166,3),"")</f>
        <v/>
      </c>
      <c r="K166" s="71"/>
      <c r="L166" s="72">
        <f>ROUND(H166*K166,2)</f>
        <v>0</v>
      </c>
    </row>
    <row r="167" spans="1:12" x14ac:dyDescent="0.2">
      <c r="A167" s="10" t="s">
        <v>5</v>
      </c>
      <c r="B167" s="105"/>
      <c r="C167" s="106"/>
      <c r="D167" s="106"/>
      <c r="E167" s="106"/>
      <c r="F167" s="79"/>
      <c r="G167" s="107"/>
      <c r="H167" s="108"/>
      <c r="I167" s="108"/>
      <c r="J167" s="108"/>
      <c r="K167" s="73"/>
      <c r="L167" s="74"/>
    </row>
    <row r="168" spans="1:12" ht="33.75" x14ac:dyDescent="0.2">
      <c r="A168" s="10" t="s">
        <v>7</v>
      </c>
      <c r="B168" s="105"/>
      <c r="C168" s="106"/>
      <c r="D168" s="106"/>
      <c r="E168" s="106"/>
      <c r="F168" s="79" t="s">
        <v>187</v>
      </c>
      <c r="G168" s="107"/>
      <c r="H168" s="108"/>
      <c r="I168" s="108"/>
      <c r="J168" s="108"/>
      <c r="K168" s="73"/>
      <c r="L168" s="74"/>
    </row>
    <row r="169" spans="1:12" ht="409.5" x14ac:dyDescent="0.2">
      <c r="A169" s="10" t="s">
        <v>8</v>
      </c>
      <c r="B169" s="105"/>
      <c r="C169" s="106"/>
      <c r="D169" s="106"/>
      <c r="E169" s="106"/>
      <c r="F169" s="79" t="s">
        <v>188</v>
      </c>
      <c r="G169" s="107"/>
      <c r="H169" s="108"/>
      <c r="I169" s="108"/>
      <c r="J169" s="108"/>
      <c r="K169" s="73"/>
      <c r="L169" s="74"/>
    </row>
    <row r="170" spans="1:12" ht="22.5" x14ac:dyDescent="0.2">
      <c r="A170" s="10" t="s">
        <v>105</v>
      </c>
      <c r="B170" s="101">
        <v>34</v>
      </c>
      <c r="C170" s="102" t="s">
        <v>189</v>
      </c>
      <c r="D170" s="102"/>
      <c r="E170" s="102" t="s">
        <v>184</v>
      </c>
      <c r="F170" s="79" t="s">
        <v>190</v>
      </c>
      <c r="G170" s="103" t="s">
        <v>186</v>
      </c>
      <c r="H170" s="104">
        <v>206.154</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ht="45" x14ac:dyDescent="0.2">
      <c r="A172" s="10" t="s">
        <v>7</v>
      </c>
      <c r="B172" s="105"/>
      <c r="C172" s="106"/>
      <c r="D172" s="106"/>
      <c r="E172" s="106"/>
      <c r="F172" s="79" t="s">
        <v>191</v>
      </c>
      <c r="G172" s="107"/>
      <c r="H172" s="108"/>
      <c r="I172" s="108"/>
      <c r="J172" s="108"/>
      <c r="K172" s="73"/>
      <c r="L172" s="74"/>
    </row>
    <row r="173" spans="1:12" ht="409.5" x14ac:dyDescent="0.2">
      <c r="A173" s="10" t="s">
        <v>8</v>
      </c>
      <c r="B173" s="105"/>
      <c r="C173" s="106"/>
      <c r="D173" s="106"/>
      <c r="E173" s="106"/>
      <c r="F173" s="79" t="s">
        <v>192</v>
      </c>
      <c r="G173" s="107"/>
      <c r="H173" s="108"/>
      <c r="I173" s="108"/>
      <c r="J173" s="108"/>
      <c r="K173" s="73"/>
      <c r="L173" s="74"/>
    </row>
    <row r="174" spans="1:12" ht="22.5" x14ac:dyDescent="0.2">
      <c r="A174" s="10" t="s">
        <v>105</v>
      </c>
      <c r="B174" s="101">
        <v>35</v>
      </c>
      <c r="C174" s="102" t="s">
        <v>193</v>
      </c>
      <c r="D174" s="102"/>
      <c r="E174" s="102" t="s">
        <v>184</v>
      </c>
      <c r="F174" s="79" t="s">
        <v>194</v>
      </c>
      <c r="G174" s="103" t="s">
        <v>186</v>
      </c>
      <c r="H174" s="104">
        <v>104.91</v>
      </c>
      <c r="I174" s="104"/>
      <c r="J174" s="104" t="str">
        <f>IF(ISNUMBER(I174),ROUND(H174*I174,3),"")</f>
        <v/>
      </c>
      <c r="K174" s="71"/>
      <c r="L174" s="72">
        <f>ROUND(H174*K174,2)</f>
        <v>0</v>
      </c>
    </row>
    <row r="175" spans="1:12" x14ac:dyDescent="0.2">
      <c r="A175" s="10" t="s">
        <v>5</v>
      </c>
      <c r="B175" s="105"/>
      <c r="C175" s="106"/>
      <c r="D175" s="106"/>
      <c r="E175" s="106"/>
      <c r="F175" s="79"/>
      <c r="G175" s="107"/>
      <c r="H175" s="108"/>
      <c r="I175" s="108"/>
      <c r="J175" s="108"/>
      <c r="K175" s="73"/>
      <c r="L175" s="74"/>
    </row>
    <row r="176" spans="1:12" x14ac:dyDescent="0.2">
      <c r="A176" s="10" t="s">
        <v>7</v>
      </c>
      <c r="B176" s="105"/>
      <c r="C176" s="106"/>
      <c r="D176" s="106"/>
      <c r="E176" s="106"/>
      <c r="F176" s="79" t="s">
        <v>195</v>
      </c>
      <c r="G176" s="107"/>
      <c r="H176" s="108"/>
      <c r="I176" s="108"/>
      <c r="J176" s="108"/>
      <c r="K176" s="73"/>
      <c r="L176" s="74"/>
    </row>
    <row r="177" spans="1:12" ht="409.5" x14ac:dyDescent="0.2">
      <c r="A177" s="10" t="s">
        <v>8</v>
      </c>
      <c r="B177" s="105"/>
      <c r="C177" s="106"/>
      <c r="D177" s="106"/>
      <c r="E177" s="106"/>
      <c r="F177" s="79" t="s">
        <v>196</v>
      </c>
      <c r="G177" s="107"/>
      <c r="H177" s="108"/>
      <c r="I177" s="108"/>
      <c r="J177" s="108"/>
      <c r="K177" s="73"/>
      <c r="L177" s="74"/>
    </row>
    <row r="178" spans="1:12" x14ac:dyDescent="0.2">
      <c r="B178" s="109"/>
      <c r="C178" s="110"/>
      <c r="D178" s="110"/>
      <c r="E178" s="110"/>
      <c r="F178" s="110"/>
      <c r="G178" s="111"/>
      <c r="H178" s="112"/>
      <c r="I178" s="112"/>
      <c r="J178" s="112"/>
      <c r="K178" s="75"/>
      <c r="L178" s="76"/>
    </row>
    <row r="179" spans="1:12" ht="22.5" x14ac:dyDescent="0.2">
      <c r="A179" s="10" t="s">
        <v>227</v>
      </c>
      <c r="B179" s="113"/>
      <c r="C179" s="114" t="s">
        <v>234</v>
      </c>
      <c r="D179" s="114"/>
      <c r="E179" s="114"/>
      <c r="F179" s="114" t="s">
        <v>182</v>
      </c>
      <c r="G179" s="115"/>
      <c r="H179" s="116"/>
      <c r="I179" s="116"/>
      <c r="J179" s="116">
        <f>SUBTOTAL(9,J166:J178)</f>
        <v>0</v>
      </c>
      <c r="K179" s="77"/>
      <c r="L179" s="78">
        <f>SUBTOTAL(9,L166:L178)</f>
        <v>0</v>
      </c>
    </row>
    <row r="180" spans="1:12" ht="12" thickBot="1" x14ac:dyDescent="0.25">
      <c r="B180" s="117"/>
      <c r="C180" s="117"/>
      <c r="D180" s="117"/>
      <c r="E180" s="117"/>
      <c r="F180" s="117"/>
      <c r="G180" s="118"/>
      <c r="H180" s="118"/>
      <c r="I180" s="118"/>
      <c r="J180" s="118"/>
      <c r="K180" s="68"/>
      <c r="L180" s="68"/>
    </row>
    <row r="181" spans="1:12" x14ac:dyDescent="0.2">
      <c r="A181" s="10" t="s">
        <v>102</v>
      </c>
      <c r="B181" s="97" t="s">
        <v>103</v>
      </c>
      <c r="C181" s="98">
        <v>724</v>
      </c>
      <c r="D181" s="98"/>
      <c r="E181" s="98"/>
      <c r="F181" s="98" t="s">
        <v>197</v>
      </c>
      <c r="G181" s="99"/>
      <c r="H181" s="100"/>
      <c r="I181" s="100"/>
      <c r="J181" s="100"/>
      <c r="K181" s="69"/>
      <c r="L181" s="70"/>
    </row>
    <row r="182" spans="1:12" x14ac:dyDescent="0.2">
      <c r="A182" s="10" t="s">
        <v>105</v>
      </c>
      <c r="B182" s="101">
        <v>36</v>
      </c>
      <c r="C182" s="102">
        <v>72410</v>
      </c>
      <c r="D182" s="102"/>
      <c r="E182" s="102" t="s">
        <v>106</v>
      </c>
      <c r="F182" s="79" t="s">
        <v>198</v>
      </c>
      <c r="G182" s="103" t="s">
        <v>139</v>
      </c>
      <c r="H182" s="104">
        <v>1</v>
      </c>
      <c r="I182" s="104"/>
      <c r="J182" s="104" t="str">
        <f>IF(ISNUMBER(I182),ROUND(H182*I182,3),"")</f>
        <v/>
      </c>
      <c r="K182" s="71"/>
      <c r="L182" s="72">
        <f>ROUND(H182*K182,2)</f>
        <v>0</v>
      </c>
    </row>
    <row r="183" spans="1:12" x14ac:dyDescent="0.2">
      <c r="A183" s="10" t="s">
        <v>5</v>
      </c>
      <c r="B183" s="105"/>
      <c r="C183" s="106"/>
      <c r="D183" s="106"/>
      <c r="E183" s="106"/>
      <c r="F183" s="79"/>
      <c r="G183" s="107"/>
      <c r="H183" s="108"/>
      <c r="I183" s="108"/>
      <c r="J183" s="108"/>
      <c r="K183" s="73"/>
      <c r="L183" s="74"/>
    </row>
    <row r="184" spans="1:12" x14ac:dyDescent="0.2">
      <c r="A184" s="10" t="s">
        <v>7</v>
      </c>
      <c r="B184" s="105"/>
      <c r="C184" s="106"/>
      <c r="D184" s="106"/>
      <c r="E184" s="106"/>
      <c r="F184" s="119">
        <v>4.2361111111111106E-2</v>
      </c>
      <c r="G184" s="107"/>
      <c r="H184" s="108"/>
      <c r="I184" s="108"/>
      <c r="J184" s="108"/>
      <c r="K184" s="73"/>
      <c r="L184" s="74"/>
    </row>
    <row r="185" spans="1:12" x14ac:dyDescent="0.2">
      <c r="A185" s="10" t="s">
        <v>8</v>
      </c>
      <c r="B185" s="105"/>
      <c r="C185" s="106"/>
      <c r="D185" s="106"/>
      <c r="E185" s="106"/>
      <c r="F185" s="79" t="s">
        <v>110</v>
      </c>
      <c r="G185" s="107"/>
      <c r="H185" s="108"/>
      <c r="I185" s="108"/>
      <c r="J185" s="108"/>
      <c r="K185" s="73"/>
      <c r="L185" s="74"/>
    </row>
    <row r="186" spans="1:12" x14ac:dyDescent="0.2">
      <c r="B186" s="109"/>
      <c r="C186" s="110"/>
      <c r="D186" s="110"/>
      <c r="E186" s="110"/>
      <c r="F186" s="110"/>
      <c r="G186" s="111"/>
      <c r="H186" s="112"/>
      <c r="I186" s="112"/>
      <c r="J186" s="112"/>
      <c r="K186" s="75"/>
      <c r="L186" s="76"/>
    </row>
    <row r="187" spans="1:12" ht="22.5" x14ac:dyDescent="0.2">
      <c r="A187" s="10" t="s">
        <v>227</v>
      </c>
      <c r="B187" s="113"/>
      <c r="C187" s="114" t="s">
        <v>235</v>
      </c>
      <c r="D187" s="114"/>
      <c r="E187" s="114"/>
      <c r="F187" s="114" t="s">
        <v>197</v>
      </c>
      <c r="G187" s="115"/>
      <c r="H187" s="116"/>
      <c r="I187" s="116"/>
      <c r="J187" s="116">
        <f>SUBTOTAL(9,J182:J186)</f>
        <v>0</v>
      </c>
      <c r="K187" s="77"/>
      <c r="L187" s="78">
        <f>SUBTOTAL(9,L182:L186)</f>
        <v>0</v>
      </c>
    </row>
    <row r="188" spans="1:12" ht="12" thickBot="1" x14ac:dyDescent="0.25">
      <c r="B188" s="117"/>
      <c r="C188" s="117"/>
      <c r="D188" s="117"/>
      <c r="E188" s="117"/>
      <c r="F188" s="117"/>
      <c r="G188" s="118"/>
      <c r="H188" s="118"/>
      <c r="I188" s="118"/>
      <c r="J188" s="118"/>
      <c r="K188" s="68"/>
      <c r="L188" s="68"/>
    </row>
    <row r="189" spans="1:12" x14ac:dyDescent="0.2">
      <c r="A189" s="10" t="s">
        <v>102</v>
      </c>
      <c r="B189" s="97" t="s">
        <v>103</v>
      </c>
      <c r="C189" s="98">
        <v>782</v>
      </c>
      <c r="D189" s="98"/>
      <c r="E189" s="98"/>
      <c r="F189" s="98" t="s">
        <v>199</v>
      </c>
      <c r="G189" s="99"/>
      <c r="H189" s="100"/>
      <c r="I189" s="100"/>
      <c r="J189" s="100"/>
      <c r="K189" s="69"/>
      <c r="L189" s="70"/>
    </row>
    <row r="190" spans="1:12" x14ac:dyDescent="0.2">
      <c r="A190" s="10" t="s">
        <v>105</v>
      </c>
      <c r="B190" s="101">
        <v>37</v>
      </c>
      <c r="C190" s="102">
        <v>78272</v>
      </c>
      <c r="D190" s="102"/>
      <c r="E190" s="102" t="s">
        <v>106</v>
      </c>
      <c r="F190" s="79" t="s">
        <v>200</v>
      </c>
      <c r="G190" s="103" t="s">
        <v>175</v>
      </c>
      <c r="H190" s="104">
        <v>58.55</v>
      </c>
      <c r="I190" s="104"/>
      <c r="J190" s="104" t="str">
        <f>IF(ISNUMBER(I190),ROUND(H190*I190,3),"")</f>
        <v/>
      </c>
      <c r="K190" s="71"/>
      <c r="L190" s="72">
        <f>ROUND(H190*K190,2)</f>
        <v>0</v>
      </c>
    </row>
    <row r="191" spans="1:12" x14ac:dyDescent="0.2">
      <c r="A191" s="10" t="s">
        <v>5</v>
      </c>
      <c r="B191" s="105"/>
      <c r="C191" s="106"/>
      <c r="D191" s="106"/>
      <c r="E191" s="106"/>
      <c r="F191" s="79"/>
      <c r="G191" s="107"/>
      <c r="H191" s="108"/>
      <c r="I191" s="108"/>
      <c r="J191" s="108"/>
      <c r="K191" s="73"/>
      <c r="L191" s="74"/>
    </row>
    <row r="192" spans="1:12" ht="33.75" x14ac:dyDescent="0.2">
      <c r="A192" s="10" t="s">
        <v>7</v>
      </c>
      <c r="B192" s="105"/>
      <c r="C192" s="106"/>
      <c r="D192" s="106"/>
      <c r="E192" s="106"/>
      <c r="F192" s="79" t="s">
        <v>201</v>
      </c>
      <c r="G192" s="107"/>
      <c r="H192" s="108"/>
      <c r="I192" s="108"/>
      <c r="J192" s="108"/>
      <c r="K192" s="73"/>
      <c r="L192" s="74"/>
    </row>
    <row r="193" spans="1:12" x14ac:dyDescent="0.2">
      <c r="A193" s="10" t="s">
        <v>8</v>
      </c>
      <c r="B193" s="105"/>
      <c r="C193" s="106"/>
      <c r="D193" s="106"/>
      <c r="E193" s="106"/>
      <c r="F193" s="79" t="s">
        <v>110</v>
      </c>
      <c r="G193" s="107"/>
      <c r="H193" s="108"/>
      <c r="I193" s="108"/>
      <c r="J193" s="108"/>
      <c r="K193" s="73"/>
      <c r="L193" s="74"/>
    </row>
    <row r="194" spans="1:12" x14ac:dyDescent="0.2">
      <c r="B194" s="109"/>
      <c r="C194" s="110"/>
      <c r="D194" s="110"/>
      <c r="E194" s="110"/>
      <c r="F194" s="110"/>
      <c r="G194" s="111"/>
      <c r="H194" s="112"/>
      <c r="I194" s="112"/>
      <c r="J194" s="112"/>
      <c r="K194" s="75"/>
      <c r="L194" s="76"/>
    </row>
    <row r="195" spans="1:12" ht="22.5" x14ac:dyDescent="0.2">
      <c r="A195" s="10" t="s">
        <v>227</v>
      </c>
      <c r="B195" s="113"/>
      <c r="C195" s="114" t="s">
        <v>236</v>
      </c>
      <c r="D195" s="114"/>
      <c r="E195" s="114"/>
      <c r="F195" s="114" t="s">
        <v>199</v>
      </c>
      <c r="G195" s="115"/>
      <c r="H195" s="116"/>
      <c r="I195" s="116"/>
      <c r="J195" s="116">
        <f>SUBTOTAL(9,J190:J194)</f>
        <v>0</v>
      </c>
      <c r="K195" s="77"/>
      <c r="L195" s="78">
        <f>SUBTOTAL(9,L190:L194)</f>
        <v>0</v>
      </c>
    </row>
    <row r="196" spans="1:12" ht="12" thickBot="1" x14ac:dyDescent="0.25">
      <c r="B196" s="117"/>
      <c r="C196" s="117"/>
      <c r="D196" s="117"/>
      <c r="E196" s="117"/>
      <c r="F196" s="117"/>
      <c r="G196" s="118"/>
      <c r="H196" s="118"/>
      <c r="I196" s="118"/>
      <c r="J196" s="118"/>
      <c r="K196" s="68"/>
      <c r="L196" s="68"/>
    </row>
    <row r="197" spans="1:12" x14ac:dyDescent="0.2">
      <c r="A197" s="10" t="s">
        <v>102</v>
      </c>
      <c r="B197" s="97" t="s">
        <v>103</v>
      </c>
      <c r="C197" s="98">
        <v>783</v>
      </c>
      <c r="D197" s="98"/>
      <c r="E197" s="98"/>
      <c r="F197" s="98" t="s">
        <v>202</v>
      </c>
      <c r="G197" s="99"/>
      <c r="H197" s="100"/>
      <c r="I197" s="100"/>
      <c r="J197" s="100"/>
      <c r="K197" s="69"/>
      <c r="L197" s="70"/>
    </row>
    <row r="198" spans="1:12" x14ac:dyDescent="0.2">
      <c r="A198" s="10" t="s">
        <v>105</v>
      </c>
      <c r="B198" s="101">
        <v>38</v>
      </c>
      <c r="C198" s="102" t="s">
        <v>203</v>
      </c>
      <c r="D198" s="102"/>
      <c r="E198" s="102" t="s">
        <v>106</v>
      </c>
      <c r="F198" s="79" t="s">
        <v>204</v>
      </c>
      <c r="G198" s="103" t="s">
        <v>175</v>
      </c>
      <c r="H198" s="104">
        <v>226.673</v>
      </c>
      <c r="I198" s="104"/>
      <c r="J198" s="104" t="str">
        <f>IF(ISNUMBER(I198),ROUND(H198*I198,3),"")</f>
        <v/>
      </c>
      <c r="K198" s="71"/>
      <c r="L198" s="72">
        <f>ROUND(H198*K198,2)</f>
        <v>0</v>
      </c>
    </row>
    <row r="199" spans="1:12" x14ac:dyDescent="0.2">
      <c r="A199" s="10" t="s">
        <v>5</v>
      </c>
      <c r="B199" s="105"/>
      <c r="C199" s="106"/>
      <c r="D199" s="106"/>
      <c r="E199" s="106"/>
      <c r="F199" s="79"/>
      <c r="G199" s="107"/>
      <c r="H199" s="108"/>
      <c r="I199" s="108"/>
      <c r="J199" s="108"/>
      <c r="K199" s="73"/>
      <c r="L199" s="74"/>
    </row>
    <row r="200" spans="1:12" ht="56.25" x14ac:dyDescent="0.2">
      <c r="A200" s="10" t="s">
        <v>7</v>
      </c>
      <c r="B200" s="105"/>
      <c r="C200" s="106"/>
      <c r="D200" s="106"/>
      <c r="E200" s="106"/>
      <c r="F200" s="79" t="s">
        <v>205</v>
      </c>
      <c r="G200" s="107"/>
      <c r="H200" s="108"/>
      <c r="I200" s="108"/>
      <c r="J200" s="108"/>
      <c r="K200" s="73"/>
      <c r="L200" s="74"/>
    </row>
    <row r="201" spans="1:12" x14ac:dyDescent="0.2">
      <c r="A201" s="10" t="s">
        <v>8</v>
      </c>
      <c r="B201" s="105"/>
      <c r="C201" s="106"/>
      <c r="D201" s="106"/>
      <c r="E201" s="106"/>
      <c r="F201" s="79" t="s">
        <v>110</v>
      </c>
      <c r="G201" s="107"/>
      <c r="H201" s="108"/>
      <c r="I201" s="108"/>
      <c r="J201" s="108"/>
      <c r="K201" s="73"/>
      <c r="L201" s="74"/>
    </row>
    <row r="202" spans="1:12" x14ac:dyDescent="0.2">
      <c r="B202" s="109"/>
      <c r="C202" s="110"/>
      <c r="D202" s="110"/>
      <c r="E202" s="110"/>
      <c r="F202" s="110"/>
      <c r="G202" s="111"/>
      <c r="H202" s="112"/>
      <c r="I202" s="112"/>
      <c r="J202" s="112"/>
      <c r="K202" s="75"/>
      <c r="L202" s="76"/>
    </row>
    <row r="203" spans="1:12" ht="22.5" x14ac:dyDescent="0.2">
      <c r="A203" s="10" t="s">
        <v>227</v>
      </c>
      <c r="B203" s="113"/>
      <c r="C203" s="114" t="s">
        <v>237</v>
      </c>
      <c r="D203" s="114"/>
      <c r="E203" s="114"/>
      <c r="F203" s="114" t="s">
        <v>202</v>
      </c>
      <c r="G203" s="115"/>
      <c r="H203" s="116"/>
      <c r="I203" s="116"/>
      <c r="J203" s="116">
        <f>SUBTOTAL(9,J198:J202)</f>
        <v>0</v>
      </c>
      <c r="K203" s="77"/>
      <c r="L203" s="78">
        <f>SUBTOTAL(9,L198:L202)</f>
        <v>0</v>
      </c>
    </row>
    <row r="204" spans="1:12" ht="12" thickBot="1" x14ac:dyDescent="0.25">
      <c r="B204" s="117"/>
      <c r="C204" s="117"/>
      <c r="D204" s="117"/>
      <c r="E204" s="117"/>
      <c r="F204" s="117"/>
      <c r="G204" s="118"/>
      <c r="H204" s="118"/>
      <c r="I204" s="118"/>
      <c r="J204" s="118"/>
      <c r="K204" s="68"/>
      <c r="L204" s="68"/>
    </row>
    <row r="205" spans="1:12" x14ac:dyDescent="0.2">
      <c r="A205" s="10" t="s">
        <v>102</v>
      </c>
      <c r="B205" s="97" t="s">
        <v>103</v>
      </c>
      <c r="C205" s="98">
        <v>80</v>
      </c>
      <c r="D205" s="98"/>
      <c r="E205" s="98"/>
      <c r="F205" s="98" t="s">
        <v>206</v>
      </c>
      <c r="G205" s="99"/>
      <c r="H205" s="100"/>
      <c r="I205" s="100"/>
      <c r="J205" s="100"/>
      <c r="K205" s="69"/>
      <c r="L205" s="70"/>
    </row>
    <row r="206" spans="1:12" x14ac:dyDescent="0.2">
      <c r="A206" s="10" t="s">
        <v>105</v>
      </c>
      <c r="B206" s="101">
        <v>39</v>
      </c>
      <c r="C206" s="102">
        <v>86326</v>
      </c>
      <c r="D206" s="102"/>
      <c r="E206" s="102" t="s">
        <v>106</v>
      </c>
      <c r="F206" s="79" t="s">
        <v>207</v>
      </c>
      <c r="G206" s="103" t="s">
        <v>128</v>
      </c>
      <c r="H206" s="104">
        <v>4.9000000000000004</v>
      </c>
      <c r="I206" s="104"/>
      <c r="J206" s="104" t="str">
        <f>IF(ISNUMBER(I206),ROUND(H206*I206,3),"")</f>
        <v/>
      </c>
      <c r="K206" s="71"/>
      <c r="L206" s="72">
        <f>ROUND(H206*K206,2)</f>
        <v>0</v>
      </c>
    </row>
    <row r="207" spans="1:12" x14ac:dyDescent="0.2">
      <c r="A207" s="10" t="s">
        <v>5</v>
      </c>
      <c r="B207" s="105"/>
      <c r="C207" s="106"/>
      <c r="D207" s="106"/>
      <c r="E207" s="106"/>
      <c r="F207" s="79"/>
      <c r="G207" s="107"/>
      <c r="H207" s="108"/>
      <c r="I207" s="108"/>
      <c r="J207" s="108"/>
      <c r="K207" s="73"/>
      <c r="L207" s="74"/>
    </row>
    <row r="208" spans="1:12" x14ac:dyDescent="0.2">
      <c r="A208" s="10" t="s">
        <v>7</v>
      </c>
      <c r="B208" s="105"/>
      <c r="C208" s="106"/>
      <c r="D208" s="106"/>
      <c r="E208" s="106"/>
      <c r="F208" s="79" t="s">
        <v>208</v>
      </c>
      <c r="G208" s="107"/>
      <c r="H208" s="108"/>
      <c r="I208" s="108"/>
      <c r="J208" s="108"/>
      <c r="K208" s="73"/>
      <c r="L208" s="74"/>
    </row>
    <row r="209" spans="1:12" x14ac:dyDescent="0.2">
      <c r="A209" s="10" t="s">
        <v>8</v>
      </c>
      <c r="B209" s="105"/>
      <c r="C209" s="106"/>
      <c r="D209" s="106"/>
      <c r="E209" s="106"/>
      <c r="F209" s="79" t="s">
        <v>110</v>
      </c>
      <c r="G209" s="107"/>
      <c r="H209" s="108"/>
      <c r="I209" s="108"/>
      <c r="J209" s="108"/>
      <c r="K209" s="73"/>
      <c r="L209" s="74"/>
    </row>
    <row r="210" spans="1:12" x14ac:dyDescent="0.2">
      <c r="A210" s="10" t="s">
        <v>105</v>
      </c>
      <c r="B210" s="101">
        <v>40</v>
      </c>
      <c r="C210" s="102">
        <v>875332</v>
      </c>
      <c r="D210" s="102"/>
      <c r="E210" s="102" t="s">
        <v>106</v>
      </c>
      <c r="F210" s="79" t="s">
        <v>209</v>
      </c>
      <c r="G210" s="103" t="s">
        <v>128</v>
      </c>
      <c r="H210" s="104">
        <v>26.9</v>
      </c>
      <c r="I210" s="104"/>
      <c r="J210" s="104" t="str">
        <f>IF(ISNUMBER(I210),ROUND(H210*I210,3),"")</f>
        <v/>
      </c>
      <c r="K210" s="71"/>
      <c r="L210" s="72">
        <f>ROUND(H210*K210,2)</f>
        <v>0</v>
      </c>
    </row>
    <row r="211" spans="1:12" x14ac:dyDescent="0.2">
      <c r="A211" s="10" t="s">
        <v>5</v>
      </c>
      <c r="B211" s="105"/>
      <c r="C211" s="106"/>
      <c r="D211" s="106"/>
      <c r="E211" s="106"/>
      <c r="F211" s="79"/>
      <c r="G211" s="107"/>
      <c r="H211" s="108"/>
      <c r="I211" s="108"/>
      <c r="J211" s="108"/>
      <c r="K211" s="73"/>
      <c r="L211" s="74"/>
    </row>
    <row r="212" spans="1:12" x14ac:dyDescent="0.2">
      <c r="A212" s="10" t="s">
        <v>7</v>
      </c>
      <c r="B212" s="105"/>
      <c r="C212" s="106"/>
      <c r="D212" s="106"/>
      <c r="E212" s="106"/>
      <c r="F212" s="79" t="s">
        <v>210</v>
      </c>
      <c r="G212" s="107"/>
      <c r="H212" s="108"/>
      <c r="I212" s="108"/>
      <c r="J212" s="108"/>
      <c r="K212" s="73"/>
      <c r="L212" s="74"/>
    </row>
    <row r="213" spans="1:12" x14ac:dyDescent="0.2">
      <c r="A213" s="10" t="s">
        <v>8</v>
      </c>
      <c r="B213" s="105"/>
      <c r="C213" s="106"/>
      <c r="D213" s="106"/>
      <c r="E213" s="106"/>
      <c r="F213" s="79" t="s">
        <v>110</v>
      </c>
      <c r="G213" s="107"/>
      <c r="H213" s="108"/>
      <c r="I213" s="108"/>
      <c r="J213" s="108"/>
      <c r="K213" s="73"/>
      <c r="L213" s="74"/>
    </row>
    <row r="214" spans="1:12" x14ac:dyDescent="0.2">
      <c r="B214" s="109"/>
      <c r="C214" s="110"/>
      <c r="D214" s="110"/>
      <c r="E214" s="110"/>
      <c r="F214" s="110"/>
      <c r="G214" s="111"/>
      <c r="H214" s="112"/>
      <c r="I214" s="112"/>
      <c r="J214" s="112"/>
      <c r="K214" s="75"/>
      <c r="L214" s="76"/>
    </row>
    <row r="215" spans="1:12" ht="22.5" x14ac:dyDescent="0.2">
      <c r="A215" s="10" t="s">
        <v>227</v>
      </c>
      <c r="B215" s="113"/>
      <c r="C215" s="114" t="s">
        <v>238</v>
      </c>
      <c r="D215" s="114"/>
      <c r="E215" s="114"/>
      <c r="F215" s="114" t="s">
        <v>206</v>
      </c>
      <c r="G215" s="115"/>
      <c r="H215" s="116"/>
      <c r="I215" s="116"/>
      <c r="J215" s="116">
        <f>SUBTOTAL(9,J206:J214)</f>
        <v>0</v>
      </c>
      <c r="K215" s="77"/>
      <c r="L215" s="78">
        <f>SUBTOTAL(9,L206:L214)</f>
        <v>0</v>
      </c>
    </row>
    <row r="216" spans="1:12" ht="12" thickBot="1" x14ac:dyDescent="0.25">
      <c r="B216" s="117"/>
      <c r="C216" s="117"/>
      <c r="D216" s="117"/>
      <c r="E216" s="117"/>
      <c r="F216" s="117"/>
      <c r="G216" s="118"/>
      <c r="H216" s="118"/>
      <c r="I216" s="118"/>
      <c r="J216" s="118"/>
      <c r="K216" s="68"/>
      <c r="L216" s="68"/>
    </row>
    <row r="217" spans="1:12" x14ac:dyDescent="0.2">
      <c r="A217" s="10" t="s">
        <v>102</v>
      </c>
      <c r="B217" s="97" t="s">
        <v>103</v>
      </c>
      <c r="C217" s="98">
        <v>90</v>
      </c>
      <c r="D217" s="98"/>
      <c r="E217" s="98"/>
      <c r="F217" s="98" t="s">
        <v>211</v>
      </c>
      <c r="G217" s="99"/>
      <c r="H217" s="100"/>
      <c r="I217" s="100"/>
      <c r="J217" s="100"/>
      <c r="K217" s="69"/>
      <c r="L217" s="70"/>
    </row>
    <row r="218" spans="1:12" x14ac:dyDescent="0.2">
      <c r="A218" s="10" t="s">
        <v>105</v>
      </c>
      <c r="B218" s="167">
        <v>101</v>
      </c>
      <c r="C218" s="168">
        <v>91345</v>
      </c>
      <c r="D218" s="168"/>
      <c r="E218" s="168" t="s">
        <v>106</v>
      </c>
      <c r="F218" s="169" t="s">
        <v>244</v>
      </c>
      <c r="G218" s="170" t="s">
        <v>139</v>
      </c>
      <c r="H218" s="171">
        <v>4</v>
      </c>
      <c r="I218" s="171"/>
      <c r="J218" s="171" t="str">
        <f>IF(ISNUMBER(I218),ROUND(H218*I218,3),"")</f>
        <v/>
      </c>
      <c r="K218" s="172"/>
      <c r="L218" s="173">
        <f>ROUND(H218*K218,2)</f>
        <v>0</v>
      </c>
    </row>
    <row r="219" spans="1:12" x14ac:dyDescent="0.2">
      <c r="A219" s="10" t="s">
        <v>5</v>
      </c>
      <c r="B219" s="174"/>
      <c r="C219" s="175"/>
      <c r="D219" s="175"/>
      <c r="E219" s="175"/>
      <c r="F219" s="169"/>
      <c r="G219" s="176"/>
      <c r="H219" s="177"/>
      <c r="I219" s="177"/>
      <c r="J219" s="177"/>
      <c r="K219" s="178"/>
      <c r="L219" s="179"/>
    </row>
    <row r="220" spans="1:12" x14ac:dyDescent="0.2">
      <c r="A220" s="10" t="s">
        <v>7</v>
      </c>
      <c r="B220" s="174"/>
      <c r="C220" s="175"/>
      <c r="D220" s="175"/>
      <c r="E220" s="175"/>
      <c r="F220" s="169" t="s">
        <v>245</v>
      </c>
      <c r="G220" s="176"/>
      <c r="H220" s="177"/>
      <c r="I220" s="177"/>
      <c r="J220" s="177"/>
      <c r="K220" s="178"/>
      <c r="L220" s="179"/>
    </row>
    <row r="221" spans="1:12" x14ac:dyDescent="0.2">
      <c r="A221" s="10" t="s">
        <v>8</v>
      </c>
      <c r="B221" s="174"/>
      <c r="C221" s="175"/>
      <c r="D221" s="175"/>
      <c r="E221" s="175"/>
      <c r="F221" s="169" t="s">
        <v>110</v>
      </c>
      <c r="G221" s="176"/>
      <c r="H221" s="177"/>
      <c r="I221" s="177"/>
      <c r="J221" s="177"/>
      <c r="K221" s="178"/>
      <c r="L221" s="179"/>
    </row>
    <row r="222" spans="1:12" x14ac:dyDescent="0.2">
      <c r="A222" s="10" t="s">
        <v>105</v>
      </c>
      <c r="B222" s="101">
        <v>41</v>
      </c>
      <c r="C222" s="102">
        <v>917224</v>
      </c>
      <c r="D222" s="102"/>
      <c r="E222" s="102" t="s">
        <v>106</v>
      </c>
      <c r="F222" s="79" t="s">
        <v>212</v>
      </c>
      <c r="G222" s="103" t="s">
        <v>128</v>
      </c>
      <c r="H222" s="104">
        <v>27.95</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x14ac:dyDescent="0.2">
      <c r="A224" s="10" t="s">
        <v>7</v>
      </c>
      <c r="B224" s="105"/>
      <c r="C224" s="106"/>
      <c r="D224" s="106"/>
      <c r="E224" s="106"/>
      <c r="F224" s="79" t="s">
        <v>213</v>
      </c>
      <c r="G224" s="107"/>
      <c r="H224" s="108"/>
      <c r="I224" s="108"/>
      <c r="J224" s="108"/>
      <c r="K224" s="73"/>
      <c r="L224" s="74"/>
    </row>
    <row r="225" spans="1:12" x14ac:dyDescent="0.2">
      <c r="A225" s="10" t="s">
        <v>8</v>
      </c>
      <c r="B225" s="105"/>
      <c r="C225" s="106"/>
      <c r="D225" s="106"/>
      <c r="E225" s="106"/>
      <c r="F225" s="79" t="s">
        <v>110</v>
      </c>
      <c r="G225" s="107"/>
      <c r="H225" s="108"/>
      <c r="I225" s="108"/>
      <c r="J225" s="108"/>
      <c r="K225" s="73"/>
      <c r="L225" s="74"/>
    </row>
    <row r="226" spans="1:12" x14ac:dyDescent="0.2">
      <c r="A226" s="10" t="s">
        <v>105</v>
      </c>
      <c r="B226" s="101">
        <v>42</v>
      </c>
      <c r="C226" s="102">
        <v>935212</v>
      </c>
      <c r="D226" s="102"/>
      <c r="E226" s="102" t="s">
        <v>106</v>
      </c>
      <c r="F226" s="79" t="s">
        <v>214</v>
      </c>
      <c r="G226" s="103" t="s">
        <v>128</v>
      </c>
      <c r="H226" s="104">
        <v>22</v>
      </c>
      <c r="I226" s="104"/>
      <c r="J226" s="104" t="str">
        <f>IF(ISNUMBER(I226),ROUND(H226*I226,3),"")</f>
        <v/>
      </c>
      <c r="K226" s="71"/>
      <c r="L226" s="72">
        <f>ROUND(H226*K226,2)</f>
        <v>0</v>
      </c>
    </row>
    <row r="227" spans="1:12" x14ac:dyDescent="0.2">
      <c r="A227" s="10" t="s">
        <v>5</v>
      </c>
      <c r="B227" s="105"/>
      <c r="C227" s="106"/>
      <c r="D227" s="106"/>
      <c r="E227" s="106"/>
      <c r="F227" s="79"/>
      <c r="G227" s="107"/>
      <c r="H227" s="108"/>
      <c r="I227" s="108"/>
      <c r="J227" s="108"/>
      <c r="K227" s="73"/>
      <c r="L227" s="74"/>
    </row>
    <row r="228" spans="1:12" x14ac:dyDescent="0.2">
      <c r="A228" s="10" t="s">
        <v>7</v>
      </c>
      <c r="B228" s="105"/>
      <c r="C228" s="106"/>
      <c r="D228" s="106"/>
      <c r="E228" s="106"/>
      <c r="F228" s="79" t="s">
        <v>215</v>
      </c>
      <c r="G228" s="107"/>
      <c r="H228" s="108"/>
      <c r="I228" s="108"/>
      <c r="J228" s="108"/>
      <c r="K228" s="73"/>
      <c r="L228" s="74"/>
    </row>
    <row r="229" spans="1:12" x14ac:dyDescent="0.2">
      <c r="A229" s="10" t="s">
        <v>8</v>
      </c>
      <c r="B229" s="105"/>
      <c r="C229" s="106"/>
      <c r="D229" s="106"/>
      <c r="E229" s="106"/>
      <c r="F229" s="79" t="s">
        <v>110</v>
      </c>
      <c r="G229" s="107"/>
      <c r="H229" s="108"/>
      <c r="I229" s="108"/>
      <c r="J229" s="108"/>
      <c r="K229" s="73"/>
      <c r="L229" s="74"/>
    </row>
    <row r="230" spans="1:12" x14ac:dyDescent="0.2">
      <c r="A230" s="10" t="s">
        <v>105</v>
      </c>
      <c r="B230" s="101">
        <v>43</v>
      </c>
      <c r="C230" s="102">
        <v>93551</v>
      </c>
      <c r="D230" s="102"/>
      <c r="E230" s="102" t="s">
        <v>106</v>
      </c>
      <c r="F230" s="79" t="s">
        <v>216</v>
      </c>
      <c r="G230" s="103" t="s">
        <v>128</v>
      </c>
      <c r="H230" s="104">
        <v>21.75</v>
      </c>
      <c r="I230" s="104"/>
      <c r="J230" s="104" t="str">
        <f>IF(ISNUMBER(I230),ROUND(H230*I230,3),"")</f>
        <v/>
      </c>
      <c r="K230" s="71"/>
      <c r="L230" s="72">
        <f>ROUND(H230*K230,2)</f>
        <v>0</v>
      </c>
    </row>
    <row r="231" spans="1:12" x14ac:dyDescent="0.2">
      <c r="A231" s="10" t="s">
        <v>5</v>
      </c>
      <c r="B231" s="105"/>
      <c r="C231" s="106"/>
      <c r="D231" s="106"/>
      <c r="E231" s="106"/>
      <c r="F231" s="79"/>
      <c r="G231" s="107"/>
      <c r="H231" s="108"/>
      <c r="I231" s="108"/>
      <c r="J231" s="108"/>
      <c r="K231" s="73"/>
      <c r="L231" s="74"/>
    </row>
    <row r="232" spans="1:12" ht="33.75" x14ac:dyDescent="0.2">
      <c r="A232" s="10" t="s">
        <v>7</v>
      </c>
      <c r="B232" s="105"/>
      <c r="C232" s="106"/>
      <c r="D232" s="106"/>
      <c r="E232" s="106"/>
      <c r="F232" s="79" t="s">
        <v>217</v>
      </c>
      <c r="G232" s="107"/>
      <c r="H232" s="108"/>
      <c r="I232" s="108"/>
      <c r="J232" s="108"/>
      <c r="K232" s="73"/>
      <c r="L232" s="74"/>
    </row>
    <row r="233" spans="1:12" x14ac:dyDescent="0.2">
      <c r="A233" s="10" t="s">
        <v>8</v>
      </c>
      <c r="B233" s="105"/>
      <c r="C233" s="106"/>
      <c r="D233" s="106"/>
      <c r="E233" s="106"/>
      <c r="F233" s="79" t="s">
        <v>110</v>
      </c>
      <c r="G233" s="107"/>
      <c r="H233" s="108"/>
      <c r="I233" s="108"/>
      <c r="J233" s="108"/>
      <c r="K233" s="73"/>
      <c r="L233" s="74"/>
    </row>
    <row r="234" spans="1:12" x14ac:dyDescent="0.2">
      <c r="A234" s="10" t="s">
        <v>105</v>
      </c>
      <c r="B234" s="101">
        <v>44</v>
      </c>
      <c r="C234" s="102">
        <v>93650</v>
      </c>
      <c r="D234" s="102"/>
      <c r="E234" s="102" t="s">
        <v>106</v>
      </c>
      <c r="F234" s="79" t="s">
        <v>218</v>
      </c>
      <c r="G234" s="103" t="s">
        <v>219</v>
      </c>
      <c r="H234" s="104">
        <v>194</v>
      </c>
      <c r="I234" s="104"/>
      <c r="J234" s="104" t="str">
        <f>IF(ISNUMBER(I234),ROUND(H234*I234,3),"")</f>
        <v/>
      </c>
      <c r="K234" s="71"/>
      <c r="L234" s="72">
        <f>ROUND(H234*K234,2)</f>
        <v>0</v>
      </c>
    </row>
    <row r="235" spans="1:12" x14ac:dyDescent="0.2">
      <c r="A235" s="10" t="s">
        <v>5</v>
      </c>
      <c r="B235" s="105"/>
      <c r="C235" s="106"/>
      <c r="D235" s="106"/>
      <c r="E235" s="106"/>
      <c r="F235" s="79"/>
      <c r="G235" s="107"/>
      <c r="H235" s="108"/>
      <c r="I235" s="108"/>
      <c r="J235" s="108"/>
      <c r="K235" s="73"/>
      <c r="L235" s="74"/>
    </row>
    <row r="236" spans="1:12" x14ac:dyDescent="0.2">
      <c r="A236" s="10" t="s">
        <v>7</v>
      </c>
      <c r="B236" s="105"/>
      <c r="C236" s="106"/>
      <c r="D236" s="106"/>
      <c r="E236" s="106"/>
      <c r="F236" s="79" t="s">
        <v>220</v>
      </c>
      <c r="G236" s="107"/>
      <c r="H236" s="108"/>
      <c r="I236" s="108"/>
      <c r="J236" s="108"/>
      <c r="K236" s="73"/>
      <c r="L236" s="74"/>
    </row>
    <row r="237" spans="1:12" x14ac:dyDescent="0.2">
      <c r="A237" s="10" t="s">
        <v>8</v>
      </c>
      <c r="B237" s="105"/>
      <c r="C237" s="106"/>
      <c r="D237" s="106"/>
      <c r="E237" s="106"/>
      <c r="F237" s="79" t="s">
        <v>110</v>
      </c>
      <c r="G237" s="107"/>
      <c r="H237" s="108"/>
      <c r="I237" s="108"/>
      <c r="J237" s="108"/>
      <c r="K237" s="73"/>
      <c r="L237" s="74"/>
    </row>
    <row r="238" spans="1:12" x14ac:dyDescent="0.2">
      <c r="A238" s="10" t="s">
        <v>105</v>
      </c>
      <c r="B238" s="101">
        <v>45</v>
      </c>
      <c r="C238" s="102">
        <v>936501</v>
      </c>
      <c r="D238" s="102"/>
      <c r="E238" s="102" t="s">
        <v>106</v>
      </c>
      <c r="F238" s="79" t="s">
        <v>221</v>
      </c>
      <c r="G238" s="103" t="s">
        <v>219</v>
      </c>
      <c r="H238" s="104">
        <v>16</v>
      </c>
      <c r="I238" s="104"/>
      <c r="J238" s="104" t="str">
        <f>IF(ISNUMBER(I238),ROUND(H238*I238,3),"")</f>
        <v/>
      </c>
      <c r="K238" s="71"/>
      <c r="L238" s="72">
        <f>ROUND(H238*K238,2)</f>
        <v>0</v>
      </c>
    </row>
    <row r="239" spans="1:12" x14ac:dyDescent="0.2">
      <c r="A239" s="10" t="s">
        <v>5</v>
      </c>
      <c r="B239" s="105"/>
      <c r="C239" s="106"/>
      <c r="D239" s="106"/>
      <c r="E239" s="106"/>
      <c r="F239" s="79"/>
      <c r="G239" s="107"/>
      <c r="H239" s="108"/>
      <c r="I239" s="108"/>
      <c r="J239" s="108"/>
      <c r="K239" s="73"/>
      <c r="L239" s="74"/>
    </row>
    <row r="240" spans="1:12" x14ac:dyDescent="0.2">
      <c r="A240" s="10" t="s">
        <v>7</v>
      </c>
      <c r="B240" s="105"/>
      <c r="C240" s="106"/>
      <c r="D240" s="106"/>
      <c r="E240" s="106"/>
      <c r="F240" s="79" t="s">
        <v>222</v>
      </c>
      <c r="G240" s="107"/>
      <c r="H240" s="108"/>
      <c r="I240" s="108"/>
      <c r="J240" s="108"/>
      <c r="K240" s="73"/>
      <c r="L240" s="74"/>
    </row>
    <row r="241" spans="1:12" x14ac:dyDescent="0.2">
      <c r="A241" s="10" t="s">
        <v>8</v>
      </c>
      <c r="B241" s="105"/>
      <c r="C241" s="106"/>
      <c r="D241" s="106"/>
      <c r="E241" s="106"/>
      <c r="F241" s="79" t="s">
        <v>110</v>
      </c>
      <c r="G241" s="107"/>
      <c r="H241" s="108"/>
      <c r="I241" s="108"/>
      <c r="J241" s="108"/>
      <c r="K241" s="73"/>
      <c r="L241" s="74"/>
    </row>
    <row r="242" spans="1:12" x14ac:dyDescent="0.2">
      <c r="A242" s="10" t="s">
        <v>105</v>
      </c>
      <c r="B242" s="101">
        <v>46</v>
      </c>
      <c r="C242" s="102" t="s">
        <v>223</v>
      </c>
      <c r="D242" s="102"/>
      <c r="E242" s="102" t="s">
        <v>224</v>
      </c>
      <c r="F242" s="79" t="s">
        <v>225</v>
      </c>
      <c r="G242" s="103" t="s">
        <v>139</v>
      </c>
      <c r="H242" s="104">
        <v>2</v>
      </c>
      <c r="I242" s="104"/>
      <c r="J242" s="104" t="str">
        <f>IF(ISNUMBER(I242),ROUND(H242*I242,3),"")</f>
        <v/>
      </c>
      <c r="K242" s="71"/>
      <c r="L242" s="72">
        <f>ROUND(H242*K242,2)</f>
        <v>0</v>
      </c>
    </row>
    <row r="243" spans="1:12" x14ac:dyDescent="0.2">
      <c r="A243" s="10" t="s">
        <v>5</v>
      </c>
      <c r="B243" s="105"/>
      <c r="C243" s="106"/>
      <c r="D243" s="106"/>
      <c r="E243" s="106"/>
      <c r="F243" s="79"/>
      <c r="G243" s="107"/>
      <c r="H243" s="108"/>
      <c r="I243" s="108"/>
      <c r="J243" s="108"/>
      <c r="K243" s="73"/>
      <c r="L243" s="74"/>
    </row>
    <row r="244" spans="1:12" x14ac:dyDescent="0.2">
      <c r="A244" s="10" t="s">
        <v>7</v>
      </c>
      <c r="B244" s="105"/>
      <c r="C244" s="106"/>
      <c r="D244" s="106"/>
      <c r="E244" s="106"/>
      <c r="F244" s="119">
        <v>4.3055555555555562E-2</v>
      </c>
      <c r="G244" s="107"/>
      <c r="H244" s="108"/>
      <c r="I244" s="108"/>
      <c r="J244" s="108"/>
      <c r="K244" s="73"/>
      <c r="L244" s="74"/>
    </row>
    <row r="245" spans="1:12" ht="22.5" x14ac:dyDescent="0.2">
      <c r="A245" s="10" t="s">
        <v>8</v>
      </c>
      <c r="B245" s="105"/>
      <c r="C245" s="106"/>
      <c r="D245" s="106"/>
      <c r="E245" s="106"/>
      <c r="F245" s="79" t="s">
        <v>226</v>
      </c>
      <c r="G245" s="107"/>
      <c r="H245" s="108"/>
      <c r="I245" s="108"/>
      <c r="J245" s="108"/>
      <c r="K245" s="73"/>
      <c r="L245" s="74"/>
    </row>
    <row r="246" spans="1:12" x14ac:dyDescent="0.2">
      <c r="B246" s="120"/>
      <c r="C246" s="121"/>
      <c r="D246" s="121"/>
      <c r="E246" s="121"/>
      <c r="F246" s="121"/>
      <c r="G246" s="122"/>
      <c r="H246" s="123"/>
      <c r="I246" s="123"/>
      <c r="J246" s="123"/>
      <c r="K246" s="81"/>
      <c r="L246" s="82"/>
    </row>
    <row r="247" spans="1:12" ht="22.5" x14ac:dyDescent="0.2">
      <c r="A247" s="10" t="s">
        <v>227</v>
      </c>
      <c r="B247" s="113"/>
      <c r="C247" s="114" t="s">
        <v>239</v>
      </c>
      <c r="D247" s="114"/>
      <c r="E247" s="114"/>
      <c r="F247" s="114" t="s">
        <v>211</v>
      </c>
      <c r="G247" s="115"/>
      <c r="H247" s="116"/>
      <c r="I247" s="116"/>
      <c r="J247" s="116">
        <f>SUBTOTAL(9,J222:J246)</f>
        <v>0</v>
      </c>
      <c r="K247" s="77"/>
      <c r="L247" s="78">
        <f>SUBTOTAL(9,L222:L246)</f>
        <v>0</v>
      </c>
    </row>
    <row r="248" spans="1:12" x14ac:dyDescent="0.2">
      <c r="B248" s="124"/>
      <c r="C248" s="124"/>
      <c r="D248" s="124"/>
      <c r="E248" s="124"/>
      <c r="F248" s="124"/>
      <c r="G248" s="125"/>
      <c r="H248" s="125"/>
      <c r="I248" s="125"/>
      <c r="J248" s="125"/>
      <c r="K248" s="80"/>
      <c r="L248" s="80"/>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2019-03-04T09:40:55Z</cp:lastPrinted>
  <dcterms:created xsi:type="dcterms:W3CDTF">2015-03-16T09:47:49Z</dcterms:created>
  <dcterms:modified xsi:type="dcterms:W3CDTF">2019-06-05T09:17:08Z</dcterms:modified>
</cp:coreProperties>
</file>